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ml.chartshapes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4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90" windowWidth="28680" windowHeight="12075"/>
  </bookViews>
  <sheets>
    <sheet name="Releva" sheetId="2" r:id="rId1"/>
    <sheet name="Deter" sheetId="1" r:id="rId2"/>
    <sheet name="Acuerdo" sheetId="3" r:id="rId3"/>
  </sheets>
  <calcPr calcId="145621"/>
</workbook>
</file>

<file path=xl/calcChain.xml><?xml version="1.0" encoding="utf-8"?>
<calcChain xmlns="http://schemas.openxmlformats.org/spreadsheetml/2006/main">
  <c r="I13" i="2" l="1"/>
  <c r="J25" i="3" l="1"/>
  <c r="L39" i="3" l="1"/>
  <c r="L38" i="3"/>
  <c r="L37" i="3"/>
  <c r="I39" i="3" l="1"/>
  <c r="I38" i="3"/>
  <c r="I37" i="3"/>
  <c r="K42" i="3"/>
  <c r="F41" i="3"/>
  <c r="B37" i="3"/>
  <c r="G37" i="3" s="1"/>
  <c r="C37" i="3"/>
  <c r="D37" i="3"/>
  <c r="D42" i="3" s="1"/>
  <c r="E37" i="3"/>
  <c r="F37" i="3"/>
  <c r="B38" i="3"/>
  <c r="C38" i="3"/>
  <c r="D38" i="3"/>
  <c r="E38" i="3"/>
  <c r="F38" i="3" s="1"/>
  <c r="G38" i="3"/>
  <c r="B39" i="3"/>
  <c r="G39" i="3" s="1"/>
  <c r="C39" i="3"/>
  <c r="D39" i="3"/>
  <c r="E39" i="3"/>
  <c r="F39" i="3"/>
  <c r="B42" i="3"/>
  <c r="E42" i="3"/>
  <c r="E25" i="3"/>
  <c r="D25" i="3"/>
  <c r="E24" i="3"/>
  <c r="D24" i="3"/>
  <c r="E23" i="3"/>
  <c r="D23" i="3"/>
  <c r="E22" i="3"/>
  <c r="D22" i="3"/>
  <c r="C25" i="3"/>
  <c r="C24" i="3"/>
  <c r="C23" i="3"/>
  <c r="C22" i="3"/>
  <c r="B25" i="3"/>
  <c r="L25" i="3" s="1"/>
  <c r="B24" i="3"/>
  <c r="B23" i="3"/>
  <c r="B22" i="3"/>
  <c r="E27" i="3"/>
  <c r="D27" i="3"/>
  <c r="B27" i="3"/>
  <c r="G25" i="3"/>
  <c r="F25" i="3"/>
  <c r="G24" i="3"/>
  <c r="F24" i="3"/>
  <c r="G23" i="3"/>
  <c r="F23" i="3"/>
  <c r="G22" i="3"/>
  <c r="G27" i="3" s="1"/>
  <c r="F22" i="3"/>
  <c r="F42" i="3" l="1"/>
  <c r="G42" i="3"/>
  <c r="H25" i="3"/>
  <c r="G11" i="3"/>
  <c r="G10" i="3"/>
  <c r="G9" i="3"/>
  <c r="G8" i="3"/>
  <c r="F12" i="3"/>
  <c r="F11" i="3"/>
  <c r="L11" i="3" s="1"/>
  <c r="F10" i="3"/>
  <c r="L10" i="3" s="1"/>
  <c r="F9" i="3"/>
  <c r="L9" i="3" s="1"/>
  <c r="F8" i="3"/>
  <c r="L8" i="3" s="1"/>
  <c r="H42" i="3" l="1"/>
  <c r="G13" i="3"/>
  <c r="E13" i="3"/>
  <c r="F13" i="3" s="1"/>
  <c r="D13" i="3"/>
  <c r="B13" i="3"/>
  <c r="J14" i="1"/>
  <c r="J13" i="1"/>
  <c r="I14" i="1"/>
  <c r="I13" i="1"/>
  <c r="H14" i="1"/>
  <c r="H13" i="1"/>
  <c r="G14" i="1"/>
  <c r="G13" i="1"/>
  <c r="F14" i="1"/>
  <c r="F13" i="1"/>
  <c r="C14" i="1"/>
  <c r="C13" i="1"/>
  <c r="D14" i="1"/>
  <c r="D13" i="1"/>
  <c r="E13" i="1"/>
  <c r="E14" i="1"/>
  <c r="H38" i="3" l="1"/>
  <c r="H39" i="3"/>
  <c r="H37" i="3"/>
  <c r="K37" i="3" s="1"/>
  <c r="H13" i="3"/>
  <c r="Y19" i="1"/>
  <c r="V19" i="1"/>
  <c r="J37" i="3" l="1"/>
  <c r="K38" i="3"/>
  <c r="J38" i="3"/>
  <c r="J39" i="3"/>
  <c r="K39" i="3"/>
  <c r="H10" i="3"/>
  <c r="I10" i="3" s="1"/>
  <c r="H8" i="3"/>
  <c r="H11" i="3"/>
  <c r="H9" i="3"/>
  <c r="I9" i="3" s="1"/>
  <c r="I31" i="1"/>
  <c r="C22" i="2"/>
  <c r="I11" i="3" l="1"/>
  <c r="F26" i="3"/>
  <c r="F27" i="3" s="1"/>
  <c r="F28" i="3" s="1"/>
  <c r="J11" i="3"/>
  <c r="J10" i="3"/>
  <c r="K10" i="3"/>
  <c r="J9" i="3"/>
  <c r="K9" i="3"/>
  <c r="I8" i="3"/>
  <c r="F27" i="1"/>
  <c r="J16" i="1" l="1"/>
  <c r="H16" i="1"/>
  <c r="K11" i="3"/>
  <c r="M25" i="3" s="1"/>
  <c r="K25" i="3"/>
  <c r="K24" i="3"/>
  <c r="K22" i="3"/>
  <c r="I22" i="3" s="1"/>
  <c r="K23" i="3"/>
  <c r="J8" i="3"/>
  <c r="K8" i="3"/>
  <c r="K13" i="3" s="1"/>
  <c r="D16" i="1"/>
  <c r="E16" i="1"/>
  <c r="C16" i="1"/>
  <c r="G16" i="1" s="1"/>
  <c r="F26" i="1"/>
  <c r="F25" i="1"/>
  <c r="F16" i="1" l="1"/>
  <c r="I16" i="1"/>
  <c r="C15" i="1"/>
  <c r="J15" i="1"/>
  <c r="H15" i="1"/>
  <c r="I23" i="3"/>
  <c r="H23" i="3" s="1"/>
  <c r="I24" i="3"/>
  <c r="L24" i="3" s="1"/>
  <c r="M24" i="3" s="1"/>
  <c r="L23" i="3"/>
  <c r="J24" i="3"/>
  <c r="L22" i="3"/>
  <c r="M22" i="3" s="1"/>
  <c r="H22" i="3"/>
  <c r="E15" i="1"/>
  <c r="I15" i="1" s="1"/>
  <c r="D15" i="1"/>
  <c r="I25" i="1"/>
  <c r="B16" i="1"/>
  <c r="B27" i="1" s="1"/>
  <c r="F24" i="1"/>
  <c r="H11" i="1"/>
  <c r="J6" i="1"/>
  <c r="J6" i="2"/>
  <c r="H17" i="2"/>
  <c r="C17" i="2"/>
  <c r="I16" i="2"/>
  <c r="G16" i="2"/>
  <c r="F16" i="2"/>
  <c r="M16" i="2" s="1"/>
  <c r="I15" i="2"/>
  <c r="L15" i="2" s="1"/>
  <c r="G15" i="2"/>
  <c r="F15" i="2"/>
  <c r="M15" i="2" s="1"/>
  <c r="I14" i="2"/>
  <c r="G14" i="2"/>
  <c r="F14" i="2"/>
  <c r="M14" i="2" s="1"/>
  <c r="L13" i="2"/>
  <c r="G13" i="2"/>
  <c r="F13" i="2"/>
  <c r="M13" i="2" s="1"/>
  <c r="K12" i="2"/>
  <c r="J31" i="1" s="1"/>
  <c r="J10" i="2"/>
  <c r="J10" i="1" s="1"/>
  <c r="F15" i="1" l="1"/>
  <c r="I26" i="1"/>
  <c r="G15" i="1"/>
  <c r="J23" i="3"/>
  <c r="H24" i="3"/>
  <c r="L27" i="3"/>
  <c r="M23" i="3"/>
  <c r="D17" i="1"/>
  <c r="J25" i="1"/>
  <c r="J28" i="1" s="1"/>
  <c r="J26" i="1"/>
  <c r="J27" i="1"/>
  <c r="J24" i="1"/>
  <c r="E17" i="1"/>
  <c r="I27" i="1"/>
  <c r="I24" i="1"/>
  <c r="L16" i="2"/>
  <c r="L14" i="2"/>
  <c r="G17" i="2"/>
  <c r="J17" i="2"/>
  <c r="I17" i="2"/>
  <c r="B13" i="1"/>
  <c r="B24" i="1" s="1"/>
  <c r="B15" i="1"/>
  <c r="B26" i="1" s="1"/>
  <c r="B14" i="1"/>
  <c r="B25" i="1" s="1"/>
  <c r="F17" i="2"/>
  <c r="F39" i="1" l="1"/>
  <c r="F37" i="1"/>
  <c r="F36" i="1"/>
  <c r="F38" i="1"/>
  <c r="L17" i="2"/>
  <c r="L19" i="2" s="1"/>
  <c r="E27" i="1"/>
  <c r="H27" i="1" s="1"/>
  <c r="E26" i="1"/>
  <c r="E24" i="1"/>
  <c r="Q12" i="1" s="1"/>
  <c r="C17" i="1"/>
  <c r="E25" i="1"/>
  <c r="AH27" i="1"/>
  <c r="H17" i="1"/>
  <c r="AD89" i="1" l="1"/>
  <c r="AD87" i="1"/>
  <c r="AD85" i="1"/>
  <c r="AD83" i="1"/>
  <c r="AD81" i="1"/>
  <c r="AD79" i="1"/>
  <c r="AD77" i="1"/>
  <c r="AD75" i="1"/>
  <c r="AA89" i="1"/>
  <c r="AA88" i="1"/>
  <c r="AA87" i="1"/>
  <c r="AA86" i="1"/>
  <c r="AA85" i="1"/>
  <c r="AA84" i="1"/>
  <c r="AA83" i="1"/>
  <c r="AA82" i="1"/>
  <c r="AA81" i="1"/>
  <c r="AA80" i="1"/>
  <c r="AA79" i="1"/>
  <c r="AA78" i="1"/>
  <c r="AB84" i="1"/>
  <c r="AB80" i="1"/>
  <c r="AA76" i="1"/>
  <c r="AA74" i="1"/>
  <c r="AD88" i="1"/>
  <c r="AD84" i="1"/>
  <c r="AD80" i="1"/>
  <c r="AD76" i="1"/>
  <c r="AB89" i="1"/>
  <c r="AC89" i="1" s="1"/>
  <c r="AB87" i="1"/>
  <c r="AC87" i="1" s="1"/>
  <c r="AB85" i="1"/>
  <c r="AC85" i="1" s="1"/>
  <c r="AB83" i="1"/>
  <c r="AC83" i="1" s="1"/>
  <c r="AB81" i="1"/>
  <c r="AC81" i="1" s="1"/>
  <c r="AB79" i="1"/>
  <c r="AC79" i="1" s="1"/>
  <c r="AB77" i="1"/>
  <c r="AC77" i="1" s="1"/>
  <c r="AB76" i="1"/>
  <c r="AC76" i="1" s="1"/>
  <c r="AB75" i="1"/>
  <c r="AB74" i="1"/>
  <c r="AD86" i="1"/>
  <c r="AD82" i="1"/>
  <c r="AD78" i="1"/>
  <c r="AD74" i="1"/>
  <c r="AB88" i="1"/>
  <c r="AB86" i="1"/>
  <c r="AB82" i="1"/>
  <c r="AB78" i="1"/>
  <c r="AA77" i="1"/>
  <c r="AA75" i="1"/>
  <c r="V88" i="1"/>
  <c r="V86" i="1"/>
  <c r="V84" i="1"/>
  <c r="V82" i="1"/>
  <c r="V80" i="1"/>
  <c r="V78" i="1"/>
  <c r="V76" i="1"/>
  <c r="V74" i="1"/>
  <c r="V34" i="1"/>
  <c r="V32" i="1"/>
  <c r="V30" i="1"/>
  <c r="V28" i="1"/>
  <c r="V26" i="1"/>
  <c r="V24" i="1"/>
  <c r="V22" i="1"/>
  <c r="V20" i="1"/>
  <c r="V89" i="1"/>
  <c r="V87" i="1"/>
  <c r="V85" i="1"/>
  <c r="V83" i="1"/>
  <c r="V81" i="1"/>
  <c r="V79" i="1"/>
  <c r="V77" i="1"/>
  <c r="V75" i="1"/>
  <c r="V33" i="1"/>
  <c r="V31" i="1"/>
  <c r="V29" i="1"/>
  <c r="V27" i="1"/>
  <c r="V25" i="1"/>
  <c r="V23" i="1"/>
  <c r="V21" i="1"/>
  <c r="F33" i="1"/>
  <c r="U88" i="1"/>
  <c r="U86" i="1"/>
  <c r="U84" i="1"/>
  <c r="U82" i="1"/>
  <c r="U80" i="1"/>
  <c r="U78" i="1"/>
  <c r="U76" i="1"/>
  <c r="U74" i="1"/>
  <c r="U72" i="1"/>
  <c r="U70" i="1"/>
  <c r="U68" i="1"/>
  <c r="U66" i="1"/>
  <c r="U64" i="1"/>
  <c r="U62" i="1"/>
  <c r="U60" i="1"/>
  <c r="U58" i="1"/>
  <c r="U56" i="1"/>
  <c r="U54" i="1"/>
  <c r="U52" i="1"/>
  <c r="U50" i="1"/>
  <c r="U48" i="1"/>
  <c r="U46" i="1"/>
  <c r="U44" i="1"/>
  <c r="U42" i="1"/>
  <c r="U40" i="1"/>
  <c r="U38" i="1"/>
  <c r="U36" i="1"/>
  <c r="U34" i="1"/>
  <c r="U32" i="1"/>
  <c r="U30" i="1"/>
  <c r="U28" i="1"/>
  <c r="U26" i="1"/>
  <c r="U24" i="1"/>
  <c r="U22" i="1"/>
  <c r="U20" i="1"/>
  <c r="U89" i="1"/>
  <c r="U87" i="1"/>
  <c r="U85" i="1"/>
  <c r="U83" i="1"/>
  <c r="U81" i="1"/>
  <c r="U79" i="1"/>
  <c r="U77" i="1"/>
  <c r="U75" i="1"/>
  <c r="U73" i="1"/>
  <c r="U71" i="1"/>
  <c r="U69" i="1"/>
  <c r="U67" i="1"/>
  <c r="U65" i="1"/>
  <c r="U63" i="1"/>
  <c r="U61" i="1"/>
  <c r="U59" i="1"/>
  <c r="U57" i="1"/>
  <c r="U55" i="1"/>
  <c r="U53" i="1"/>
  <c r="U51" i="1"/>
  <c r="U49" i="1"/>
  <c r="U47" i="1"/>
  <c r="U45" i="1"/>
  <c r="U43" i="1"/>
  <c r="U41" i="1"/>
  <c r="U39" i="1"/>
  <c r="U37" i="1"/>
  <c r="U35" i="1"/>
  <c r="U33" i="1"/>
  <c r="U31" i="1"/>
  <c r="U29" i="1"/>
  <c r="U27" i="1"/>
  <c r="U25" i="1"/>
  <c r="U23" i="1"/>
  <c r="U21" i="1"/>
  <c r="D35" i="1"/>
  <c r="AA66" i="1" s="1"/>
  <c r="D36" i="1"/>
  <c r="AB67" i="1" s="1"/>
  <c r="D24" i="1"/>
  <c r="G24" i="1" s="1"/>
  <c r="N6" i="1"/>
  <c r="H25" i="1"/>
  <c r="N5" i="1"/>
  <c r="H24" i="1"/>
  <c r="N7" i="1"/>
  <c r="H26" i="1"/>
  <c r="C23" i="1"/>
  <c r="J32" i="1" s="1"/>
  <c r="I32" i="1"/>
  <c r="I33" i="1" s="1"/>
  <c r="J33" i="1" s="1"/>
  <c r="N8" i="1"/>
  <c r="Q14" i="1"/>
  <c r="Q13" i="1"/>
  <c r="AH24" i="1"/>
  <c r="AJ24" i="1" s="1"/>
  <c r="Q15" i="1"/>
  <c r="G17" i="1"/>
  <c r="D25" i="1"/>
  <c r="G25" i="1" s="1"/>
  <c r="AH25" i="1"/>
  <c r="D26" i="1"/>
  <c r="G26" i="1" s="1"/>
  <c r="AH26" i="1"/>
  <c r="J17" i="1"/>
  <c r="V64" i="1" s="1"/>
  <c r="F17" i="1"/>
  <c r="C32" i="1" s="1"/>
  <c r="D27" i="1"/>
  <c r="G27" i="1" s="1"/>
  <c r="I17" i="1"/>
  <c r="AC82" i="1" l="1"/>
  <c r="AC75" i="1"/>
  <c r="AA69" i="1"/>
  <c r="AA73" i="1"/>
  <c r="AC88" i="1"/>
  <c r="AB68" i="1"/>
  <c r="AB70" i="1"/>
  <c r="AB72" i="1"/>
  <c r="AD73" i="1"/>
  <c r="AA68" i="1"/>
  <c r="AA72" i="1"/>
  <c r="AD70" i="1"/>
  <c r="AA71" i="1"/>
  <c r="AD69" i="1"/>
  <c r="AB69" i="1"/>
  <c r="AB71" i="1"/>
  <c r="AB73" i="1"/>
  <c r="AC73" i="1" s="1"/>
  <c r="AD71" i="1"/>
  <c r="AA70" i="1"/>
  <c r="AD68" i="1"/>
  <c r="AD72" i="1"/>
  <c r="AA23" i="1"/>
  <c r="AA27" i="1"/>
  <c r="AA31" i="1"/>
  <c r="AA35" i="1"/>
  <c r="AA39" i="1"/>
  <c r="AA43" i="1"/>
  <c r="AA47" i="1"/>
  <c r="AA51" i="1"/>
  <c r="AA55" i="1"/>
  <c r="AA59" i="1"/>
  <c r="AA63" i="1"/>
  <c r="AA67" i="1"/>
  <c r="AC78" i="1"/>
  <c r="AC86" i="1"/>
  <c r="AD25" i="1"/>
  <c r="AD33" i="1"/>
  <c r="AD41" i="1"/>
  <c r="AD49" i="1"/>
  <c r="AD57" i="1"/>
  <c r="AD65" i="1"/>
  <c r="AB20" i="1"/>
  <c r="AB22" i="1"/>
  <c r="AB24" i="1"/>
  <c r="AB26" i="1"/>
  <c r="AB28" i="1"/>
  <c r="AB30" i="1"/>
  <c r="AB32" i="1"/>
  <c r="AB34" i="1"/>
  <c r="AB36" i="1"/>
  <c r="AB38" i="1"/>
  <c r="AB40" i="1"/>
  <c r="AB42" i="1"/>
  <c r="AB44" i="1"/>
  <c r="AB46" i="1"/>
  <c r="AB48" i="1"/>
  <c r="AB50" i="1"/>
  <c r="AB52" i="1"/>
  <c r="AB54" i="1"/>
  <c r="AB56" i="1"/>
  <c r="AB58" i="1"/>
  <c r="AB60" i="1"/>
  <c r="AB62" i="1"/>
  <c r="AB64" i="1"/>
  <c r="AB66" i="1"/>
  <c r="AC74" i="1"/>
  <c r="AD27" i="1"/>
  <c r="AD35" i="1"/>
  <c r="AD43" i="1"/>
  <c r="AD51" i="1"/>
  <c r="AD59" i="1"/>
  <c r="AD67" i="1"/>
  <c r="AC67" i="1" s="1"/>
  <c r="AA20" i="1"/>
  <c r="AA24" i="1"/>
  <c r="AA28" i="1"/>
  <c r="AA32" i="1"/>
  <c r="AA36" i="1"/>
  <c r="AA40" i="1"/>
  <c r="AA44" i="1"/>
  <c r="AA48" i="1"/>
  <c r="AA52" i="1"/>
  <c r="AA56" i="1"/>
  <c r="AA60" i="1"/>
  <c r="AA64" i="1"/>
  <c r="AC84" i="1"/>
  <c r="AD19" i="1"/>
  <c r="AD22" i="1"/>
  <c r="AD26" i="1"/>
  <c r="AD30" i="1"/>
  <c r="AD34" i="1"/>
  <c r="AD38" i="1"/>
  <c r="AD42" i="1"/>
  <c r="AD46" i="1"/>
  <c r="AD50" i="1"/>
  <c r="AD54" i="1"/>
  <c r="AD58" i="1"/>
  <c r="AD62" i="1"/>
  <c r="AD66" i="1"/>
  <c r="AA21" i="1"/>
  <c r="AA25" i="1"/>
  <c r="AA29" i="1"/>
  <c r="AA33" i="1"/>
  <c r="AA37" i="1"/>
  <c r="AA41" i="1"/>
  <c r="AA45" i="1"/>
  <c r="AA49" i="1"/>
  <c r="AA53" i="1"/>
  <c r="AA57" i="1"/>
  <c r="AA61" i="1"/>
  <c r="AA65" i="1"/>
  <c r="AD29" i="1"/>
  <c r="AD37" i="1"/>
  <c r="AD45" i="1"/>
  <c r="AD53" i="1"/>
  <c r="AD61" i="1"/>
  <c r="AB21" i="1"/>
  <c r="AB23" i="1"/>
  <c r="AB25" i="1"/>
  <c r="AC25" i="1" s="1"/>
  <c r="AB27" i="1"/>
  <c r="AC27" i="1" s="1"/>
  <c r="AB29" i="1"/>
  <c r="AB31" i="1"/>
  <c r="AB33" i="1"/>
  <c r="AB35" i="1"/>
  <c r="AB37" i="1"/>
  <c r="AC37" i="1" s="1"/>
  <c r="AB39" i="1"/>
  <c r="AB41" i="1"/>
  <c r="AC41" i="1" s="1"/>
  <c r="AB43" i="1"/>
  <c r="AC43" i="1" s="1"/>
  <c r="AB45" i="1"/>
  <c r="AB47" i="1"/>
  <c r="AB49" i="1"/>
  <c r="AB51" i="1"/>
  <c r="AB53" i="1"/>
  <c r="AC53" i="1" s="1"/>
  <c r="AB55" i="1"/>
  <c r="AB57" i="1"/>
  <c r="AC57" i="1" s="1"/>
  <c r="AB59" i="1"/>
  <c r="AC59" i="1" s="1"/>
  <c r="AB61" i="1"/>
  <c r="AB63" i="1"/>
  <c r="AB65" i="1"/>
  <c r="AD23" i="1"/>
  <c r="AD31" i="1"/>
  <c r="AD39" i="1"/>
  <c r="AD47" i="1"/>
  <c r="AD55" i="1"/>
  <c r="AD63" i="1"/>
  <c r="AA22" i="1"/>
  <c r="AA26" i="1"/>
  <c r="AA30" i="1"/>
  <c r="AA34" i="1"/>
  <c r="AA38" i="1"/>
  <c r="AA42" i="1"/>
  <c r="AA46" i="1"/>
  <c r="AA50" i="1"/>
  <c r="AA54" i="1"/>
  <c r="AA58" i="1"/>
  <c r="AA62" i="1"/>
  <c r="AC80" i="1"/>
  <c r="AD21" i="1"/>
  <c r="AD20" i="1"/>
  <c r="AD24" i="1"/>
  <c r="AD28" i="1"/>
  <c r="AD32" i="1"/>
  <c r="AD36" i="1"/>
  <c r="AD40" i="1"/>
  <c r="AD44" i="1"/>
  <c r="AD48" i="1"/>
  <c r="AD52" i="1"/>
  <c r="AD56" i="1"/>
  <c r="AD60" i="1"/>
  <c r="AD64" i="1"/>
  <c r="V69" i="1"/>
  <c r="V73" i="1"/>
  <c r="V70" i="1"/>
  <c r="W20" i="1"/>
  <c r="W21" i="1" s="1"/>
  <c r="X20" i="1"/>
  <c r="X21" i="1" s="1"/>
  <c r="X22" i="1" s="1"/>
  <c r="X23" i="1" s="1"/>
  <c r="X24" i="1" s="1"/>
  <c r="X25" i="1" s="1"/>
  <c r="X26" i="1" s="1"/>
  <c r="X27" i="1" s="1"/>
  <c r="X28" i="1" s="1"/>
  <c r="X29" i="1" s="1"/>
  <c r="X30" i="1" s="1"/>
  <c r="X31" i="1" s="1"/>
  <c r="X32" i="1" s="1"/>
  <c r="X33" i="1" s="1"/>
  <c r="X34" i="1" s="1"/>
  <c r="X35" i="1" s="1"/>
  <c r="X36" i="1" s="1"/>
  <c r="X37" i="1" s="1"/>
  <c r="X38" i="1" s="1"/>
  <c r="X39" i="1" s="1"/>
  <c r="X40" i="1" s="1"/>
  <c r="X41" i="1" s="1"/>
  <c r="X42" i="1" s="1"/>
  <c r="X43" i="1" s="1"/>
  <c r="X44" i="1" s="1"/>
  <c r="X45" i="1" s="1"/>
  <c r="X46" i="1" s="1"/>
  <c r="X47" i="1" s="1"/>
  <c r="X48" i="1" s="1"/>
  <c r="X49" i="1" s="1"/>
  <c r="X50" i="1" s="1"/>
  <c r="X51" i="1" s="1"/>
  <c r="X52" i="1" s="1"/>
  <c r="X53" i="1" s="1"/>
  <c r="X54" i="1" s="1"/>
  <c r="X55" i="1" s="1"/>
  <c r="X56" i="1" s="1"/>
  <c r="X57" i="1" s="1"/>
  <c r="X58" i="1" s="1"/>
  <c r="X59" i="1" s="1"/>
  <c r="X60" i="1" s="1"/>
  <c r="X61" i="1" s="1"/>
  <c r="X62" i="1" s="1"/>
  <c r="X63" i="1" s="1"/>
  <c r="X64" i="1" s="1"/>
  <c r="X65" i="1" s="1"/>
  <c r="X66" i="1" s="1"/>
  <c r="X67" i="1" s="1"/>
  <c r="X68" i="1" s="1"/>
  <c r="X69" i="1" s="1"/>
  <c r="X70" i="1" s="1"/>
  <c r="X71" i="1" s="1"/>
  <c r="X72" i="1" s="1"/>
  <c r="X73" i="1" s="1"/>
  <c r="X74" i="1" s="1"/>
  <c r="X75" i="1" s="1"/>
  <c r="X76" i="1" s="1"/>
  <c r="X77" i="1" s="1"/>
  <c r="X78" i="1" s="1"/>
  <c r="X79" i="1" s="1"/>
  <c r="X80" i="1" s="1"/>
  <c r="X81" i="1" s="1"/>
  <c r="X82" i="1" s="1"/>
  <c r="X83" i="1" s="1"/>
  <c r="X84" i="1" s="1"/>
  <c r="X85" i="1" s="1"/>
  <c r="X86" i="1" s="1"/>
  <c r="X87" i="1" s="1"/>
  <c r="X88" i="1" s="1"/>
  <c r="X89" i="1" s="1"/>
  <c r="V71" i="1"/>
  <c r="V68" i="1"/>
  <c r="V72" i="1"/>
  <c r="V37" i="1"/>
  <c r="V41" i="1"/>
  <c r="V45" i="1"/>
  <c r="V49" i="1"/>
  <c r="V53" i="1"/>
  <c r="V57" i="1"/>
  <c r="V61" i="1"/>
  <c r="V65" i="1"/>
  <c r="V38" i="1"/>
  <c r="V42" i="1"/>
  <c r="V46" i="1"/>
  <c r="V50" i="1"/>
  <c r="V54" i="1"/>
  <c r="V58" i="1"/>
  <c r="V62" i="1"/>
  <c r="V66" i="1"/>
  <c r="V35" i="1"/>
  <c r="V39" i="1"/>
  <c r="V43" i="1"/>
  <c r="V47" i="1"/>
  <c r="V51" i="1"/>
  <c r="V55" i="1"/>
  <c r="V59" i="1"/>
  <c r="V63" i="1"/>
  <c r="V67" i="1"/>
  <c r="Y20" i="1"/>
  <c r="V36" i="1"/>
  <c r="V40" i="1"/>
  <c r="V44" i="1"/>
  <c r="V48" i="1"/>
  <c r="V52" i="1"/>
  <c r="V56" i="1"/>
  <c r="V60" i="1"/>
  <c r="P2012" i="1"/>
  <c r="P2010" i="1"/>
  <c r="P2008" i="1"/>
  <c r="P2006" i="1"/>
  <c r="P2004" i="1"/>
  <c r="P2002" i="1"/>
  <c r="P2000" i="1"/>
  <c r="P1998" i="1"/>
  <c r="P1996" i="1"/>
  <c r="P1994" i="1"/>
  <c r="P1992" i="1"/>
  <c r="P1990" i="1"/>
  <c r="P1988" i="1"/>
  <c r="P1986" i="1"/>
  <c r="P1984" i="1"/>
  <c r="P1982" i="1"/>
  <c r="P1980" i="1"/>
  <c r="P1978" i="1"/>
  <c r="P1976" i="1"/>
  <c r="P1974" i="1"/>
  <c r="P1972" i="1"/>
  <c r="P1970" i="1"/>
  <c r="P1968" i="1"/>
  <c r="P1966" i="1"/>
  <c r="P1964" i="1"/>
  <c r="P1962" i="1"/>
  <c r="P1960" i="1"/>
  <c r="P1958" i="1"/>
  <c r="P1956" i="1"/>
  <c r="P1954" i="1"/>
  <c r="P1952" i="1"/>
  <c r="P1950" i="1"/>
  <c r="P1948" i="1"/>
  <c r="P1946" i="1"/>
  <c r="P1944" i="1"/>
  <c r="P1942" i="1"/>
  <c r="P1940" i="1"/>
  <c r="P1938" i="1"/>
  <c r="P1936" i="1"/>
  <c r="P1934" i="1"/>
  <c r="P1932" i="1"/>
  <c r="P1930" i="1"/>
  <c r="P1928" i="1"/>
  <c r="P1926" i="1"/>
  <c r="P1924" i="1"/>
  <c r="P1922" i="1"/>
  <c r="P1920" i="1"/>
  <c r="P1918" i="1"/>
  <c r="P1916" i="1"/>
  <c r="P1914" i="1"/>
  <c r="P1912" i="1"/>
  <c r="N2012" i="1"/>
  <c r="N2011" i="1"/>
  <c r="N2010" i="1"/>
  <c r="N2009" i="1"/>
  <c r="N2008" i="1"/>
  <c r="N2007" i="1"/>
  <c r="N2006" i="1"/>
  <c r="N2005" i="1"/>
  <c r="N2004" i="1"/>
  <c r="N2003" i="1"/>
  <c r="N2002" i="1"/>
  <c r="N2001" i="1"/>
  <c r="N2000" i="1"/>
  <c r="N1999" i="1"/>
  <c r="N1998" i="1"/>
  <c r="N1997" i="1"/>
  <c r="N1996" i="1"/>
  <c r="N1995" i="1"/>
  <c r="N1994" i="1"/>
  <c r="N1993" i="1"/>
  <c r="N1992" i="1"/>
  <c r="N1991" i="1"/>
  <c r="N1990" i="1"/>
  <c r="N1989" i="1"/>
  <c r="N1988" i="1"/>
  <c r="N1987" i="1"/>
  <c r="N1986" i="1"/>
  <c r="N1985" i="1"/>
  <c r="N1984" i="1"/>
  <c r="N1983" i="1"/>
  <c r="N1982" i="1"/>
  <c r="N1981" i="1"/>
  <c r="N1980" i="1"/>
  <c r="P2011" i="1"/>
  <c r="P2009" i="1"/>
  <c r="P2007" i="1"/>
  <c r="P2005" i="1"/>
  <c r="P2003" i="1"/>
  <c r="P2001" i="1"/>
  <c r="P1999" i="1"/>
  <c r="P1997" i="1"/>
  <c r="P1995" i="1"/>
  <c r="P1993" i="1"/>
  <c r="P1991" i="1"/>
  <c r="P1989" i="1"/>
  <c r="P1987" i="1"/>
  <c r="P1985" i="1"/>
  <c r="P1983" i="1"/>
  <c r="P1981" i="1"/>
  <c r="P1979" i="1"/>
  <c r="P1977" i="1"/>
  <c r="P1975" i="1"/>
  <c r="P1973" i="1"/>
  <c r="P1971" i="1"/>
  <c r="P1969" i="1"/>
  <c r="P1967" i="1"/>
  <c r="P1965" i="1"/>
  <c r="P1963" i="1"/>
  <c r="P1961" i="1"/>
  <c r="P1959" i="1"/>
  <c r="P1957" i="1"/>
  <c r="P1955" i="1"/>
  <c r="P1953" i="1"/>
  <c r="P1951" i="1"/>
  <c r="P1949" i="1"/>
  <c r="P1947" i="1"/>
  <c r="P1945" i="1"/>
  <c r="P1943" i="1"/>
  <c r="P1941" i="1"/>
  <c r="P1939" i="1"/>
  <c r="P1937" i="1"/>
  <c r="P1935" i="1"/>
  <c r="P1933" i="1"/>
  <c r="P1931" i="1"/>
  <c r="P1929" i="1"/>
  <c r="P1927" i="1"/>
  <c r="P1925" i="1"/>
  <c r="P1923" i="1"/>
  <c r="P1921" i="1"/>
  <c r="P1919" i="1"/>
  <c r="P1917" i="1"/>
  <c r="P1915" i="1"/>
  <c r="P1913" i="1"/>
  <c r="O2012" i="1"/>
  <c r="O2011" i="1"/>
  <c r="O2010" i="1"/>
  <c r="O2009" i="1"/>
  <c r="O2008" i="1"/>
  <c r="O2007" i="1"/>
  <c r="O2006" i="1"/>
  <c r="O2005" i="1"/>
  <c r="O2004" i="1"/>
  <c r="O2003" i="1"/>
  <c r="O2002" i="1"/>
  <c r="O2001" i="1"/>
  <c r="O2000" i="1"/>
  <c r="O1999" i="1"/>
  <c r="O1998" i="1"/>
  <c r="O1997" i="1"/>
  <c r="O1996" i="1"/>
  <c r="O1995" i="1"/>
  <c r="O1994" i="1"/>
  <c r="O1993" i="1"/>
  <c r="O1992" i="1"/>
  <c r="O1991" i="1"/>
  <c r="O1990" i="1"/>
  <c r="O1989" i="1"/>
  <c r="O1987" i="1"/>
  <c r="O1985" i="1"/>
  <c r="O1983" i="1"/>
  <c r="O1981" i="1"/>
  <c r="O1979" i="1"/>
  <c r="O1978" i="1"/>
  <c r="O1977" i="1"/>
  <c r="O1976" i="1"/>
  <c r="O1975" i="1"/>
  <c r="O1974" i="1"/>
  <c r="O1973" i="1"/>
  <c r="O1972" i="1"/>
  <c r="O1971" i="1"/>
  <c r="O1970" i="1"/>
  <c r="O1969" i="1"/>
  <c r="O1968" i="1"/>
  <c r="O1967" i="1"/>
  <c r="O1966" i="1"/>
  <c r="O1965" i="1"/>
  <c r="O1964" i="1"/>
  <c r="O1963" i="1"/>
  <c r="O1962" i="1"/>
  <c r="O1961" i="1"/>
  <c r="O1960" i="1"/>
  <c r="O1959" i="1"/>
  <c r="O1958" i="1"/>
  <c r="O1957" i="1"/>
  <c r="O1956" i="1"/>
  <c r="O1955" i="1"/>
  <c r="O1954" i="1"/>
  <c r="O1953" i="1"/>
  <c r="O1952" i="1"/>
  <c r="O1951" i="1"/>
  <c r="O1950" i="1"/>
  <c r="O1949" i="1"/>
  <c r="O1948" i="1"/>
  <c r="O1947" i="1"/>
  <c r="O1946" i="1"/>
  <c r="O1945" i="1"/>
  <c r="O1944" i="1"/>
  <c r="O1943" i="1"/>
  <c r="O1942" i="1"/>
  <c r="O1941" i="1"/>
  <c r="O1940" i="1"/>
  <c r="O1939" i="1"/>
  <c r="O1938" i="1"/>
  <c r="O1937" i="1"/>
  <c r="O1936" i="1"/>
  <c r="O1935" i="1"/>
  <c r="O1934" i="1"/>
  <c r="O1933" i="1"/>
  <c r="O1932" i="1"/>
  <c r="O1931" i="1"/>
  <c r="O1930" i="1"/>
  <c r="O1929" i="1"/>
  <c r="O1928" i="1"/>
  <c r="O1927" i="1"/>
  <c r="O1926" i="1"/>
  <c r="O1925" i="1"/>
  <c r="O1924" i="1"/>
  <c r="O1923" i="1"/>
  <c r="O1922" i="1"/>
  <c r="O1921" i="1"/>
  <c r="O1920" i="1"/>
  <c r="O1919" i="1"/>
  <c r="O1918" i="1"/>
  <c r="O1917" i="1"/>
  <c r="O1916" i="1"/>
  <c r="O1915" i="1"/>
  <c r="O1914" i="1"/>
  <c r="O1913" i="1"/>
  <c r="O1988" i="1"/>
  <c r="O1986" i="1"/>
  <c r="O1984" i="1"/>
  <c r="O1982" i="1"/>
  <c r="O1980" i="1"/>
  <c r="N1979" i="1"/>
  <c r="N1978" i="1"/>
  <c r="N1977" i="1"/>
  <c r="N1976" i="1"/>
  <c r="N1975" i="1"/>
  <c r="N1974" i="1"/>
  <c r="N1973" i="1"/>
  <c r="N1972" i="1"/>
  <c r="N1971" i="1"/>
  <c r="N1970" i="1"/>
  <c r="N1969" i="1"/>
  <c r="N1968" i="1"/>
  <c r="N1967" i="1"/>
  <c r="N1966" i="1"/>
  <c r="N1965" i="1"/>
  <c r="N1964" i="1"/>
  <c r="N1963" i="1"/>
  <c r="N1962" i="1"/>
  <c r="N1961" i="1"/>
  <c r="N1960" i="1"/>
  <c r="N1959" i="1"/>
  <c r="N1958" i="1"/>
  <c r="N1957" i="1"/>
  <c r="N1956" i="1"/>
  <c r="N1955" i="1"/>
  <c r="N1954" i="1"/>
  <c r="N1953" i="1"/>
  <c r="N1952" i="1"/>
  <c r="N1951" i="1"/>
  <c r="N1950" i="1"/>
  <c r="N1949" i="1"/>
  <c r="N1948" i="1"/>
  <c r="N1947" i="1"/>
  <c r="N1946" i="1"/>
  <c r="N1945" i="1"/>
  <c r="N1944" i="1"/>
  <c r="N1943" i="1"/>
  <c r="N1942" i="1"/>
  <c r="N1941" i="1"/>
  <c r="N1940" i="1"/>
  <c r="N1939" i="1"/>
  <c r="N1938" i="1"/>
  <c r="N1937" i="1"/>
  <c r="N1936" i="1"/>
  <c r="N1935" i="1"/>
  <c r="N1934" i="1"/>
  <c r="N1933" i="1"/>
  <c r="N1932" i="1"/>
  <c r="N1931" i="1"/>
  <c r="N1930" i="1"/>
  <c r="N1929" i="1"/>
  <c r="N1928" i="1"/>
  <c r="N1927" i="1"/>
  <c r="N1926" i="1"/>
  <c r="N1925" i="1"/>
  <c r="N1924" i="1"/>
  <c r="N1923" i="1"/>
  <c r="N1922" i="1"/>
  <c r="N1921" i="1"/>
  <c r="N1920" i="1"/>
  <c r="N1919" i="1"/>
  <c r="N1918" i="1"/>
  <c r="N1917" i="1"/>
  <c r="N1916" i="1"/>
  <c r="N1915" i="1"/>
  <c r="N1914" i="1"/>
  <c r="N1913" i="1"/>
  <c r="N1912" i="1"/>
  <c r="O1910" i="1"/>
  <c r="O1908" i="1"/>
  <c r="O1906" i="1"/>
  <c r="O1904" i="1"/>
  <c r="O1902" i="1"/>
  <c r="O1900" i="1"/>
  <c r="O1898" i="1"/>
  <c r="O1896" i="1"/>
  <c r="O1894" i="1"/>
  <c r="O1892" i="1"/>
  <c r="O1890" i="1"/>
  <c r="O1888" i="1"/>
  <c r="O1912" i="1"/>
  <c r="O1909" i="1"/>
  <c r="O1905" i="1"/>
  <c r="O1901" i="1"/>
  <c r="O1897" i="1"/>
  <c r="O1893" i="1"/>
  <c r="O1889" i="1"/>
  <c r="O1886" i="1"/>
  <c r="O1884" i="1"/>
  <c r="O1882" i="1"/>
  <c r="O1880" i="1"/>
  <c r="O1878" i="1"/>
  <c r="O1876" i="1"/>
  <c r="O1874" i="1"/>
  <c r="O1872" i="1"/>
  <c r="O1870" i="1"/>
  <c r="O1868" i="1"/>
  <c r="O1866" i="1"/>
  <c r="O1864" i="1"/>
  <c r="O1862" i="1"/>
  <c r="O1860" i="1"/>
  <c r="O1858" i="1"/>
  <c r="O1856" i="1"/>
  <c r="O1854" i="1"/>
  <c r="O1852" i="1"/>
  <c r="O1850" i="1"/>
  <c r="O1848" i="1"/>
  <c r="O1846" i="1"/>
  <c r="O1844" i="1"/>
  <c r="O1842" i="1"/>
  <c r="O1840" i="1"/>
  <c r="O1838" i="1"/>
  <c r="O1836" i="1"/>
  <c r="O1834" i="1"/>
  <c r="O1832" i="1"/>
  <c r="O1830" i="1"/>
  <c r="O1828" i="1"/>
  <c r="O1826" i="1"/>
  <c r="O1824" i="1"/>
  <c r="O1822" i="1"/>
  <c r="O1820" i="1"/>
  <c r="O1818" i="1"/>
  <c r="O1816" i="1"/>
  <c r="O1814" i="1"/>
  <c r="O1812" i="1"/>
  <c r="O1810" i="1"/>
  <c r="O1808" i="1"/>
  <c r="O1806" i="1"/>
  <c r="O1804" i="1"/>
  <c r="O1802" i="1"/>
  <c r="O1800" i="1"/>
  <c r="O1798" i="1"/>
  <c r="O1796" i="1"/>
  <c r="O1794" i="1"/>
  <c r="O1792" i="1"/>
  <c r="O1790" i="1"/>
  <c r="O1788" i="1"/>
  <c r="O1786" i="1"/>
  <c r="O1784" i="1"/>
  <c r="O1782" i="1"/>
  <c r="O1780" i="1"/>
  <c r="O1778" i="1"/>
  <c r="O1776" i="1"/>
  <c r="O1774" i="1"/>
  <c r="O1772" i="1"/>
  <c r="O1770" i="1"/>
  <c r="O1768" i="1"/>
  <c r="O1766" i="1"/>
  <c r="O1764" i="1"/>
  <c r="O1762" i="1"/>
  <c r="O1760" i="1"/>
  <c r="O1758" i="1"/>
  <c r="O1756" i="1"/>
  <c r="O1754" i="1"/>
  <c r="O1752" i="1"/>
  <c r="O1750" i="1"/>
  <c r="O1748" i="1"/>
  <c r="O1746" i="1"/>
  <c r="O1744" i="1"/>
  <c r="O1742" i="1"/>
  <c r="O1740" i="1"/>
  <c r="O1738" i="1"/>
  <c r="O1736" i="1"/>
  <c r="O1734" i="1"/>
  <c r="O1732" i="1"/>
  <c r="O1730" i="1"/>
  <c r="O1728" i="1"/>
  <c r="O1726" i="1"/>
  <c r="O1724" i="1"/>
  <c r="O1722" i="1"/>
  <c r="O1720" i="1"/>
  <c r="O1718" i="1"/>
  <c r="O1716" i="1"/>
  <c r="O1714" i="1"/>
  <c r="O1712" i="1"/>
  <c r="O1710" i="1"/>
  <c r="O1708" i="1"/>
  <c r="O1706" i="1"/>
  <c r="O1704" i="1"/>
  <c r="O1702" i="1"/>
  <c r="O1700" i="1"/>
  <c r="O1698" i="1"/>
  <c r="O1696" i="1"/>
  <c r="O1694" i="1"/>
  <c r="O1692" i="1"/>
  <c r="O1690" i="1"/>
  <c r="O1688" i="1"/>
  <c r="O1686" i="1"/>
  <c r="O1684" i="1"/>
  <c r="O1682" i="1"/>
  <c r="O1680" i="1"/>
  <c r="O1678" i="1"/>
  <c r="O1676" i="1"/>
  <c r="O1674" i="1"/>
  <c r="O1672" i="1"/>
  <c r="O1670" i="1"/>
  <c r="O1668" i="1"/>
  <c r="O1666" i="1"/>
  <c r="O1664" i="1"/>
  <c r="O1662" i="1"/>
  <c r="O1660" i="1"/>
  <c r="O1658" i="1"/>
  <c r="O1656" i="1"/>
  <c r="O1654" i="1"/>
  <c r="O1652" i="1"/>
  <c r="O1650" i="1"/>
  <c r="O1648" i="1"/>
  <c r="O1646" i="1"/>
  <c r="O1644" i="1"/>
  <c r="O1642" i="1"/>
  <c r="O1640" i="1"/>
  <c r="O1638" i="1"/>
  <c r="O1636" i="1"/>
  <c r="O1634" i="1"/>
  <c r="O1632" i="1"/>
  <c r="O1630" i="1"/>
  <c r="O1628" i="1"/>
  <c r="O1626" i="1"/>
  <c r="O1624" i="1"/>
  <c r="O1622" i="1"/>
  <c r="O1620" i="1"/>
  <c r="O1618" i="1"/>
  <c r="O1616" i="1"/>
  <c r="O1614" i="1"/>
  <c r="O1612" i="1"/>
  <c r="O1610" i="1"/>
  <c r="O1608" i="1"/>
  <c r="O1606" i="1"/>
  <c r="O1604" i="1"/>
  <c r="O1602" i="1"/>
  <c r="O1600" i="1"/>
  <c r="O1598" i="1"/>
  <c r="O1596" i="1"/>
  <c r="O1594" i="1"/>
  <c r="O1592" i="1"/>
  <c r="O1590" i="1"/>
  <c r="O1588" i="1"/>
  <c r="O1586" i="1"/>
  <c r="O1584" i="1"/>
  <c r="O1582" i="1"/>
  <c r="O1580" i="1"/>
  <c r="O1578" i="1"/>
  <c r="O1576" i="1"/>
  <c r="O1574" i="1"/>
  <c r="O1572" i="1"/>
  <c r="O1570" i="1"/>
  <c r="O1568" i="1"/>
  <c r="O1566" i="1"/>
  <c r="O1564" i="1"/>
  <c r="O1562" i="1"/>
  <c r="O1911" i="1"/>
  <c r="O1907" i="1"/>
  <c r="O1903" i="1"/>
  <c r="O1899" i="1"/>
  <c r="O1895" i="1"/>
  <c r="O1891" i="1"/>
  <c r="O1887" i="1"/>
  <c r="O1885" i="1"/>
  <c r="O1883" i="1"/>
  <c r="O1881" i="1"/>
  <c r="O1879" i="1"/>
  <c r="O1877" i="1"/>
  <c r="O1875" i="1"/>
  <c r="O1873" i="1"/>
  <c r="O1871" i="1"/>
  <c r="O1869" i="1"/>
  <c r="O1867" i="1"/>
  <c r="O1865" i="1"/>
  <c r="O1863" i="1"/>
  <c r="O1861" i="1"/>
  <c r="O1859" i="1"/>
  <c r="O1857" i="1"/>
  <c r="O1855" i="1"/>
  <c r="O1853" i="1"/>
  <c r="O1851" i="1"/>
  <c r="O1849" i="1"/>
  <c r="O1847" i="1"/>
  <c r="O1845" i="1"/>
  <c r="O1843" i="1"/>
  <c r="O1841" i="1"/>
  <c r="O1839" i="1"/>
  <c r="O1837" i="1"/>
  <c r="O1835" i="1"/>
  <c r="O1833" i="1"/>
  <c r="O1831" i="1"/>
  <c r="O1829" i="1"/>
  <c r="O1827" i="1"/>
  <c r="O1825" i="1"/>
  <c r="O1823" i="1"/>
  <c r="O1821" i="1"/>
  <c r="O1819" i="1"/>
  <c r="O1817" i="1"/>
  <c r="O1815" i="1"/>
  <c r="O1813" i="1"/>
  <c r="O1811" i="1"/>
  <c r="O1809" i="1"/>
  <c r="O1807" i="1"/>
  <c r="O1805" i="1"/>
  <c r="O1803" i="1"/>
  <c r="O1801" i="1"/>
  <c r="O1799" i="1"/>
  <c r="O1797" i="1"/>
  <c r="O1795" i="1"/>
  <c r="O1793" i="1"/>
  <c r="O1791" i="1"/>
  <c r="O1789" i="1"/>
  <c r="O1787" i="1"/>
  <c r="O1785" i="1"/>
  <c r="O1783" i="1"/>
  <c r="O1781" i="1"/>
  <c r="O1779" i="1"/>
  <c r="O1777" i="1"/>
  <c r="O1775" i="1"/>
  <c r="O1773" i="1"/>
  <c r="O1771" i="1"/>
  <c r="O1769" i="1"/>
  <c r="O1767" i="1"/>
  <c r="O1765" i="1"/>
  <c r="O1763" i="1"/>
  <c r="O1761" i="1"/>
  <c r="O1759" i="1"/>
  <c r="O1757" i="1"/>
  <c r="O1755" i="1"/>
  <c r="O1753" i="1"/>
  <c r="O1751" i="1"/>
  <c r="O1749" i="1"/>
  <c r="O1747" i="1"/>
  <c r="O1745" i="1"/>
  <c r="O1743" i="1"/>
  <c r="O1741" i="1"/>
  <c r="O1739" i="1"/>
  <c r="O1737" i="1"/>
  <c r="O1735" i="1"/>
  <c r="O1733" i="1"/>
  <c r="O1731" i="1"/>
  <c r="O1729" i="1"/>
  <c r="O1727" i="1"/>
  <c r="O1725" i="1"/>
  <c r="O1723" i="1"/>
  <c r="O1721" i="1"/>
  <c r="O1719" i="1"/>
  <c r="O1717" i="1"/>
  <c r="O1715" i="1"/>
  <c r="O1713" i="1"/>
  <c r="O1711" i="1"/>
  <c r="O1709" i="1"/>
  <c r="O1707" i="1"/>
  <c r="O1705" i="1"/>
  <c r="O1703" i="1"/>
  <c r="O1701" i="1"/>
  <c r="O1699" i="1"/>
  <c r="O1697" i="1"/>
  <c r="O1695" i="1"/>
  <c r="O1693" i="1"/>
  <c r="O1691" i="1"/>
  <c r="O1689" i="1"/>
  <c r="O1687" i="1"/>
  <c r="O1685" i="1"/>
  <c r="O1683" i="1"/>
  <c r="O1681" i="1"/>
  <c r="O1679" i="1"/>
  <c r="O1677" i="1"/>
  <c r="O1675" i="1"/>
  <c r="O1673" i="1"/>
  <c r="O1671" i="1"/>
  <c r="O1669" i="1"/>
  <c r="O1667" i="1"/>
  <c r="O1665" i="1"/>
  <c r="O1663" i="1"/>
  <c r="O1661" i="1"/>
  <c r="O1659" i="1"/>
  <c r="O1657" i="1"/>
  <c r="O1655" i="1"/>
  <c r="O1653" i="1"/>
  <c r="O1651" i="1"/>
  <c r="O1649" i="1"/>
  <c r="O1647" i="1"/>
  <c r="O1645" i="1"/>
  <c r="O1643" i="1"/>
  <c r="O1641" i="1"/>
  <c r="O1639" i="1"/>
  <c r="O1637" i="1"/>
  <c r="O1635" i="1"/>
  <c r="O1633" i="1"/>
  <c r="O1631" i="1"/>
  <c r="O1629" i="1"/>
  <c r="O1627" i="1"/>
  <c r="O1625" i="1"/>
  <c r="O1623" i="1"/>
  <c r="O1621" i="1"/>
  <c r="O1619" i="1"/>
  <c r="O1617" i="1"/>
  <c r="O1615" i="1"/>
  <c r="O1613" i="1"/>
  <c r="O1611" i="1"/>
  <c r="O1609" i="1"/>
  <c r="O1607" i="1"/>
  <c r="O1605" i="1"/>
  <c r="O1603" i="1"/>
  <c r="O1601" i="1"/>
  <c r="O1599" i="1"/>
  <c r="O1597" i="1"/>
  <c r="O1595" i="1"/>
  <c r="O1593" i="1"/>
  <c r="O1591" i="1"/>
  <c r="O1589" i="1"/>
  <c r="O1587" i="1"/>
  <c r="O1585" i="1"/>
  <c r="O1583" i="1"/>
  <c r="O1581" i="1"/>
  <c r="O1579" i="1"/>
  <c r="O1577" i="1"/>
  <c r="O1575" i="1"/>
  <c r="O1573" i="1"/>
  <c r="O1571" i="1"/>
  <c r="O1569" i="1"/>
  <c r="O1567" i="1"/>
  <c r="O1565" i="1"/>
  <c r="O1563" i="1"/>
  <c r="O1561" i="1"/>
  <c r="O1559" i="1"/>
  <c r="O1557" i="1"/>
  <c r="O1555" i="1"/>
  <c r="O1553" i="1"/>
  <c r="O1551" i="1"/>
  <c r="O1549" i="1"/>
  <c r="O1547" i="1"/>
  <c r="O1545" i="1"/>
  <c r="O1543" i="1"/>
  <c r="O1541" i="1"/>
  <c r="O1539" i="1"/>
  <c r="O1537" i="1"/>
  <c r="O1535" i="1"/>
  <c r="O1533" i="1"/>
  <c r="O1531" i="1"/>
  <c r="O1529" i="1"/>
  <c r="O1527" i="1"/>
  <c r="O1525" i="1"/>
  <c r="O1523" i="1"/>
  <c r="O1521" i="1"/>
  <c r="O1519" i="1"/>
  <c r="O1517" i="1"/>
  <c r="O1515" i="1"/>
  <c r="O1513" i="1"/>
  <c r="O1511" i="1"/>
  <c r="O1509" i="1"/>
  <c r="O1507" i="1"/>
  <c r="O1505" i="1"/>
  <c r="O1503" i="1"/>
  <c r="O1501" i="1"/>
  <c r="O1499" i="1"/>
  <c r="O1497" i="1"/>
  <c r="O1495" i="1"/>
  <c r="O1493" i="1"/>
  <c r="O1491" i="1"/>
  <c r="O1489" i="1"/>
  <c r="O1487" i="1"/>
  <c r="O1485" i="1"/>
  <c r="O1483" i="1"/>
  <c r="O1481" i="1"/>
  <c r="O1479" i="1"/>
  <c r="O1477" i="1"/>
  <c r="O1475" i="1"/>
  <c r="O1473" i="1"/>
  <c r="O1471" i="1"/>
  <c r="O1469" i="1"/>
  <c r="O1467" i="1"/>
  <c r="O1465" i="1"/>
  <c r="O1463" i="1"/>
  <c r="O1461" i="1"/>
  <c r="O1459" i="1"/>
  <c r="O1457" i="1"/>
  <c r="O1455" i="1"/>
  <c r="O1453" i="1"/>
  <c r="O1451" i="1"/>
  <c r="O1449" i="1"/>
  <c r="O1447" i="1"/>
  <c r="O1445" i="1"/>
  <c r="O1443" i="1"/>
  <c r="O1441" i="1"/>
  <c r="O1439" i="1"/>
  <c r="O1437" i="1"/>
  <c r="O1435" i="1"/>
  <c r="O1433" i="1"/>
  <c r="O1431" i="1"/>
  <c r="O1429" i="1"/>
  <c r="O1427" i="1"/>
  <c r="O1425" i="1"/>
  <c r="O1423" i="1"/>
  <c r="O1421" i="1"/>
  <c r="O1419" i="1"/>
  <c r="O1417" i="1"/>
  <c r="O1415" i="1"/>
  <c r="O1413" i="1"/>
  <c r="O1411" i="1"/>
  <c r="O1409" i="1"/>
  <c r="O1407" i="1"/>
  <c r="O1405" i="1"/>
  <c r="O1403" i="1"/>
  <c r="O1401" i="1"/>
  <c r="O1399" i="1"/>
  <c r="O1397" i="1"/>
  <c r="O1395" i="1"/>
  <c r="O1393" i="1"/>
  <c r="O1391" i="1"/>
  <c r="O1389" i="1"/>
  <c r="O1387" i="1"/>
  <c r="O1385" i="1"/>
  <c r="O1383" i="1"/>
  <c r="O1381" i="1"/>
  <c r="O1379" i="1"/>
  <c r="O1377" i="1"/>
  <c r="O1375" i="1"/>
  <c r="O1373" i="1"/>
  <c r="O1371" i="1"/>
  <c r="O1369" i="1"/>
  <c r="O1367" i="1"/>
  <c r="O1365" i="1"/>
  <c r="O1363" i="1"/>
  <c r="O1361" i="1"/>
  <c r="O1359" i="1"/>
  <c r="O1357" i="1"/>
  <c r="O1355" i="1"/>
  <c r="O1353" i="1"/>
  <c r="O1351" i="1"/>
  <c r="O1349" i="1"/>
  <c r="O1347" i="1"/>
  <c r="O1345" i="1"/>
  <c r="O1343" i="1"/>
  <c r="O1341" i="1"/>
  <c r="O1339" i="1"/>
  <c r="O1337" i="1"/>
  <c r="O1335" i="1"/>
  <c r="O1333" i="1"/>
  <c r="O1331" i="1"/>
  <c r="O1329" i="1"/>
  <c r="O1327" i="1"/>
  <c r="O1325" i="1"/>
  <c r="O1323" i="1"/>
  <c r="O1321" i="1"/>
  <c r="O1319" i="1"/>
  <c r="O1317" i="1"/>
  <c r="O1315" i="1"/>
  <c r="O1313" i="1"/>
  <c r="O1311" i="1"/>
  <c r="O1309" i="1"/>
  <c r="O1307" i="1"/>
  <c r="O1305" i="1"/>
  <c r="O1303" i="1"/>
  <c r="O1301" i="1"/>
  <c r="O1299" i="1"/>
  <c r="O1297" i="1"/>
  <c r="O1295" i="1"/>
  <c r="O1293" i="1"/>
  <c r="O1291" i="1"/>
  <c r="O1289" i="1"/>
  <c r="O1287" i="1"/>
  <c r="O1285" i="1"/>
  <c r="O1283" i="1"/>
  <c r="O1281" i="1"/>
  <c r="O1279" i="1"/>
  <c r="O1277" i="1"/>
  <c r="O1275" i="1"/>
  <c r="O1273" i="1"/>
  <c r="O1271" i="1"/>
  <c r="O1269" i="1"/>
  <c r="O1267" i="1"/>
  <c r="O1265" i="1"/>
  <c r="O1263" i="1"/>
  <c r="O1261" i="1"/>
  <c r="O1259" i="1"/>
  <c r="O1257" i="1"/>
  <c r="O1255" i="1"/>
  <c r="O1253" i="1"/>
  <c r="O1251" i="1"/>
  <c r="O1249" i="1"/>
  <c r="O1247" i="1"/>
  <c r="O1245" i="1"/>
  <c r="O1243" i="1"/>
  <c r="O1241" i="1"/>
  <c r="O1239" i="1"/>
  <c r="O1237" i="1"/>
  <c r="O1235" i="1"/>
  <c r="O1233" i="1"/>
  <c r="O1231" i="1"/>
  <c r="O1229" i="1"/>
  <c r="O1227" i="1"/>
  <c r="O1225" i="1"/>
  <c r="O1223" i="1"/>
  <c r="O1221" i="1"/>
  <c r="O1219" i="1"/>
  <c r="O1217" i="1"/>
  <c r="O1215" i="1"/>
  <c r="O1560" i="1"/>
  <c r="O1558" i="1"/>
  <c r="O1556" i="1"/>
  <c r="O1554" i="1"/>
  <c r="O1552" i="1"/>
  <c r="O1550" i="1"/>
  <c r="O1548" i="1"/>
  <c r="O1546" i="1"/>
  <c r="O1544" i="1"/>
  <c r="O1542" i="1"/>
  <c r="O1540" i="1"/>
  <c r="O1538" i="1"/>
  <c r="O1536" i="1"/>
  <c r="O1534" i="1"/>
  <c r="O1532" i="1"/>
  <c r="O1530" i="1"/>
  <c r="O1528" i="1"/>
  <c r="O1526" i="1"/>
  <c r="O1524" i="1"/>
  <c r="O1522" i="1"/>
  <c r="O1520" i="1"/>
  <c r="O1518" i="1"/>
  <c r="O1516" i="1"/>
  <c r="O1514" i="1"/>
  <c r="O1512" i="1"/>
  <c r="O1510" i="1"/>
  <c r="O1508" i="1"/>
  <c r="O1506" i="1"/>
  <c r="O1504" i="1"/>
  <c r="O1502" i="1"/>
  <c r="O1500" i="1"/>
  <c r="O1498" i="1"/>
  <c r="O1496" i="1"/>
  <c r="O1494" i="1"/>
  <c r="O1492" i="1"/>
  <c r="O1490" i="1"/>
  <c r="O1488" i="1"/>
  <c r="O1486" i="1"/>
  <c r="O1484" i="1"/>
  <c r="O1482" i="1"/>
  <c r="O1480" i="1"/>
  <c r="O1478" i="1"/>
  <c r="O1476" i="1"/>
  <c r="O1474" i="1"/>
  <c r="O1472" i="1"/>
  <c r="O1470" i="1"/>
  <c r="O1468" i="1"/>
  <c r="O1466" i="1"/>
  <c r="O1464" i="1"/>
  <c r="O1462" i="1"/>
  <c r="O1460" i="1"/>
  <c r="O1458" i="1"/>
  <c r="O1456" i="1"/>
  <c r="O1454" i="1"/>
  <c r="O1452" i="1"/>
  <c r="O1450" i="1"/>
  <c r="O1448" i="1"/>
  <c r="O1446" i="1"/>
  <c r="O1444" i="1"/>
  <c r="O1442" i="1"/>
  <c r="O1440" i="1"/>
  <c r="O1438" i="1"/>
  <c r="O1436" i="1"/>
  <c r="O1434" i="1"/>
  <c r="O1432" i="1"/>
  <c r="O1430" i="1"/>
  <c r="O1428" i="1"/>
  <c r="O1426" i="1"/>
  <c r="O1424" i="1"/>
  <c r="O1422" i="1"/>
  <c r="O1420" i="1"/>
  <c r="O1418" i="1"/>
  <c r="O1416" i="1"/>
  <c r="O1414" i="1"/>
  <c r="O1412" i="1"/>
  <c r="O1410" i="1"/>
  <c r="O1408" i="1"/>
  <c r="O1406" i="1"/>
  <c r="O1404" i="1"/>
  <c r="O1402" i="1"/>
  <c r="O1400" i="1"/>
  <c r="O1398" i="1"/>
  <c r="O1396" i="1"/>
  <c r="O1394" i="1"/>
  <c r="O1392" i="1"/>
  <c r="O1390" i="1"/>
  <c r="O1388" i="1"/>
  <c r="O1386" i="1"/>
  <c r="O1384" i="1"/>
  <c r="O1382" i="1"/>
  <c r="O1380" i="1"/>
  <c r="O1378" i="1"/>
  <c r="O1376" i="1"/>
  <c r="O1374" i="1"/>
  <c r="O1372" i="1"/>
  <c r="O1370" i="1"/>
  <c r="O1368" i="1"/>
  <c r="O1366" i="1"/>
  <c r="O1364" i="1"/>
  <c r="O1362" i="1"/>
  <c r="O1360" i="1"/>
  <c r="O1358" i="1"/>
  <c r="O1356" i="1"/>
  <c r="O1354" i="1"/>
  <c r="O1352" i="1"/>
  <c r="O1350" i="1"/>
  <c r="O1348" i="1"/>
  <c r="O1346" i="1"/>
  <c r="O1344" i="1"/>
  <c r="O1342" i="1"/>
  <c r="O1340" i="1"/>
  <c r="O1338" i="1"/>
  <c r="O1336" i="1"/>
  <c r="O1334" i="1"/>
  <c r="O1332" i="1"/>
  <c r="O1330" i="1"/>
  <c r="O1328" i="1"/>
  <c r="O1326" i="1"/>
  <c r="O1324" i="1"/>
  <c r="O1322" i="1"/>
  <c r="O1320" i="1"/>
  <c r="O1318" i="1"/>
  <c r="O1316" i="1"/>
  <c r="O1314" i="1"/>
  <c r="O1312" i="1"/>
  <c r="O1310" i="1"/>
  <c r="O1308" i="1"/>
  <c r="O1306" i="1"/>
  <c r="O1304" i="1"/>
  <c r="O1302" i="1"/>
  <c r="O1300" i="1"/>
  <c r="O1298" i="1"/>
  <c r="O1296" i="1"/>
  <c r="O1294" i="1"/>
  <c r="O1292" i="1"/>
  <c r="O1290" i="1"/>
  <c r="O1288" i="1"/>
  <c r="O1286" i="1"/>
  <c r="O1284" i="1"/>
  <c r="O1282" i="1"/>
  <c r="O1280" i="1"/>
  <c r="O1278" i="1"/>
  <c r="O1276" i="1"/>
  <c r="O1274" i="1"/>
  <c r="O1272" i="1"/>
  <c r="O1270" i="1"/>
  <c r="O1268" i="1"/>
  <c r="O1266" i="1"/>
  <c r="O1264" i="1"/>
  <c r="O1262" i="1"/>
  <c r="O1260" i="1"/>
  <c r="O1258" i="1"/>
  <c r="O1256" i="1"/>
  <c r="O1254" i="1"/>
  <c r="O1252" i="1"/>
  <c r="O1250" i="1"/>
  <c r="O1248" i="1"/>
  <c r="O1246" i="1"/>
  <c r="O1244" i="1"/>
  <c r="O1242" i="1"/>
  <c r="O1240" i="1"/>
  <c r="O1238" i="1"/>
  <c r="O1236" i="1"/>
  <c r="O1234" i="1"/>
  <c r="O1232" i="1"/>
  <c r="O1230" i="1"/>
  <c r="O1228" i="1"/>
  <c r="O1226" i="1"/>
  <c r="O1224" i="1"/>
  <c r="O1222" i="1"/>
  <c r="O1220" i="1"/>
  <c r="O1216" i="1"/>
  <c r="O1213" i="1"/>
  <c r="O1211" i="1"/>
  <c r="O1209" i="1"/>
  <c r="O1207" i="1"/>
  <c r="O1205" i="1"/>
  <c r="O1203" i="1"/>
  <c r="O1201" i="1"/>
  <c r="O1199" i="1"/>
  <c r="O1197" i="1"/>
  <c r="O1195" i="1"/>
  <c r="O1193" i="1"/>
  <c r="O1191" i="1"/>
  <c r="O1189" i="1"/>
  <c r="O1187" i="1"/>
  <c r="O1185" i="1"/>
  <c r="O1183" i="1"/>
  <c r="O1181" i="1"/>
  <c r="O1179" i="1"/>
  <c r="O1177" i="1"/>
  <c r="O1175" i="1"/>
  <c r="O1173" i="1"/>
  <c r="O1171" i="1"/>
  <c r="O1169" i="1"/>
  <c r="O1167" i="1"/>
  <c r="O1165" i="1"/>
  <c r="O1163" i="1"/>
  <c r="O1161" i="1"/>
  <c r="O1159" i="1"/>
  <c r="O1157" i="1"/>
  <c r="O1155" i="1"/>
  <c r="O1153" i="1"/>
  <c r="O1151" i="1"/>
  <c r="O1149" i="1"/>
  <c r="O1147" i="1"/>
  <c r="O1145" i="1"/>
  <c r="O1143" i="1"/>
  <c r="O1141" i="1"/>
  <c r="O1139" i="1"/>
  <c r="O1137" i="1"/>
  <c r="O1135" i="1"/>
  <c r="O1133" i="1"/>
  <c r="O1131" i="1"/>
  <c r="O1129" i="1"/>
  <c r="O1127" i="1"/>
  <c r="O1125" i="1"/>
  <c r="O1123" i="1"/>
  <c r="O1121" i="1"/>
  <c r="O1119" i="1"/>
  <c r="O1117" i="1"/>
  <c r="O1115" i="1"/>
  <c r="O1113" i="1"/>
  <c r="O1111" i="1"/>
  <c r="O1109" i="1"/>
  <c r="O1107" i="1"/>
  <c r="O1105" i="1"/>
  <c r="O1103" i="1"/>
  <c r="O1101" i="1"/>
  <c r="O1099" i="1"/>
  <c r="O1097" i="1"/>
  <c r="O1095" i="1"/>
  <c r="O1093" i="1"/>
  <c r="O1091" i="1"/>
  <c r="O1089" i="1"/>
  <c r="O1087" i="1"/>
  <c r="O1085" i="1"/>
  <c r="O1083" i="1"/>
  <c r="O1081" i="1"/>
  <c r="O1079" i="1"/>
  <c r="O1077" i="1"/>
  <c r="O1075" i="1"/>
  <c r="O1073" i="1"/>
  <c r="O1071" i="1"/>
  <c r="O1069" i="1"/>
  <c r="O1067" i="1"/>
  <c r="O1065" i="1"/>
  <c r="O1063" i="1"/>
  <c r="O1061" i="1"/>
  <c r="O1059" i="1"/>
  <c r="O1057" i="1"/>
  <c r="O1055" i="1"/>
  <c r="O1053" i="1"/>
  <c r="O1051" i="1"/>
  <c r="O1049" i="1"/>
  <c r="O1047" i="1"/>
  <c r="O1045" i="1"/>
  <c r="O1043" i="1"/>
  <c r="O1041" i="1"/>
  <c r="O1039" i="1"/>
  <c r="O1037" i="1"/>
  <c r="O1035" i="1"/>
  <c r="O1033" i="1"/>
  <c r="O1031" i="1"/>
  <c r="O1029" i="1"/>
  <c r="O1027" i="1"/>
  <c r="O1025" i="1"/>
  <c r="O1023" i="1"/>
  <c r="O1021" i="1"/>
  <c r="O1019" i="1"/>
  <c r="O1017" i="1"/>
  <c r="O1015" i="1"/>
  <c r="O1013" i="1"/>
  <c r="O1011" i="1"/>
  <c r="O1009" i="1"/>
  <c r="O1007" i="1"/>
  <c r="O1005" i="1"/>
  <c r="O1003" i="1"/>
  <c r="O1001" i="1"/>
  <c r="O999" i="1"/>
  <c r="O997" i="1"/>
  <c r="O995" i="1"/>
  <c r="O993" i="1"/>
  <c r="O991" i="1"/>
  <c r="O989" i="1"/>
  <c r="O987" i="1"/>
  <c r="O985" i="1"/>
  <c r="O983" i="1"/>
  <c r="O981" i="1"/>
  <c r="O979" i="1"/>
  <c r="O977" i="1"/>
  <c r="O975" i="1"/>
  <c r="O973" i="1"/>
  <c r="O971" i="1"/>
  <c r="O969" i="1"/>
  <c r="O967" i="1"/>
  <c r="O965" i="1"/>
  <c r="O963" i="1"/>
  <c r="O961" i="1"/>
  <c r="O959" i="1"/>
  <c r="O957" i="1"/>
  <c r="O955" i="1"/>
  <c r="O953" i="1"/>
  <c r="O951" i="1"/>
  <c r="O949" i="1"/>
  <c r="O947" i="1"/>
  <c r="O945" i="1"/>
  <c r="O943" i="1"/>
  <c r="O941" i="1"/>
  <c r="O939" i="1"/>
  <c r="O937" i="1"/>
  <c r="O935" i="1"/>
  <c r="O933" i="1"/>
  <c r="O931" i="1"/>
  <c r="O929" i="1"/>
  <c r="O927" i="1"/>
  <c r="O925" i="1"/>
  <c r="O923" i="1"/>
  <c r="O921" i="1"/>
  <c r="O919" i="1"/>
  <c r="O917" i="1"/>
  <c r="O915" i="1"/>
  <c r="O913" i="1"/>
  <c r="O911" i="1"/>
  <c r="O909" i="1"/>
  <c r="O907" i="1"/>
  <c r="O905" i="1"/>
  <c r="O903" i="1"/>
  <c r="O901" i="1"/>
  <c r="O899" i="1"/>
  <c r="O897" i="1"/>
  <c r="O895" i="1"/>
  <c r="O893" i="1"/>
  <c r="O891" i="1"/>
  <c r="O889" i="1"/>
  <c r="O887" i="1"/>
  <c r="O885" i="1"/>
  <c r="O883" i="1"/>
  <c r="O881" i="1"/>
  <c r="O879" i="1"/>
  <c r="O877" i="1"/>
  <c r="O875" i="1"/>
  <c r="O873" i="1"/>
  <c r="O871" i="1"/>
  <c r="O869" i="1"/>
  <c r="O867" i="1"/>
  <c r="O865" i="1"/>
  <c r="O863" i="1"/>
  <c r="O861" i="1"/>
  <c r="O859" i="1"/>
  <c r="O857" i="1"/>
  <c r="O855" i="1"/>
  <c r="O853" i="1"/>
  <c r="O851" i="1"/>
  <c r="O849" i="1"/>
  <c r="O847" i="1"/>
  <c r="O845" i="1"/>
  <c r="O843" i="1"/>
  <c r="O841" i="1"/>
  <c r="O839" i="1"/>
  <c r="O837" i="1"/>
  <c r="O835" i="1"/>
  <c r="O833" i="1"/>
  <c r="O831" i="1"/>
  <c r="O829" i="1"/>
  <c r="O827" i="1"/>
  <c r="O825" i="1"/>
  <c r="O823" i="1"/>
  <c r="O821" i="1"/>
  <c r="O819" i="1"/>
  <c r="O817" i="1"/>
  <c r="O815" i="1"/>
  <c r="O813" i="1"/>
  <c r="O811" i="1"/>
  <c r="O809" i="1"/>
  <c r="O807" i="1"/>
  <c r="O805" i="1"/>
  <c r="O803" i="1"/>
  <c r="O801" i="1"/>
  <c r="O799" i="1"/>
  <c r="O797" i="1"/>
  <c r="O795" i="1"/>
  <c r="O793" i="1"/>
  <c r="O791" i="1"/>
  <c r="O789" i="1"/>
  <c r="O787" i="1"/>
  <c r="O785" i="1"/>
  <c r="O783" i="1"/>
  <c r="O781" i="1"/>
  <c r="O779" i="1"/>
  <c r="O777" i="1"/>
  <c r="O775" i="1"/>
  <c r="O773" i="1"/>
  <c r="O771" i="1"/>
  <c r="O769" i="1"/>
  <c r="O767" i="1"/>
  <c r="O765" i="1"/>
  <c r="O763" i="1"/>
  <c r="O761" i="1"/>
  <c r="O759" i="1"/>
  <c r="O757" i="1"/>
  <c r="O755" i="1"/>
  <c r="O753" i="1"/>
  <c r="O751" i="1"/>
  <c r="O749" i="1"/>
  <c r="O747" i="1"/>
  <c r="O745" i="1"/>
  <c r="O743" i="1"/>
  <c r="O741" i="1"/>
  <c r="O739" i="1"/>
  <c r="O737" i="1"/>
  <c r="O735" i="1"/>
  <c r="O733" i="1"/>
  <c r="O731" i="1"/>
  <c r="O729" i="1"/>
  <c r="O727" i="1"/>
  <c r="O725" i="1"/>
  <c r="O723" i="1"/>
  <c r="O721" i="1"/>
  <c r="O719" i="1"/>
  <c r="O717" i="1"/>
  <c r="O715" i="1"/>
  <c r="O713" i="1"/>
  <c r="O711" i="1"/>
  <c r="O709" i="1"/>
  <c r="O707" i="1"/>
  <c r="O705" i="1"/>
  <c r="O703" i="1"/>
  <c r="O701" i="1"/>
  <c r="O699" i="1"/>
  <c r="O697" i="1"/>
  <c r="O695" i="1"/>
  <c r="O693" i="1"/>
  <c r="O691" i="1"/>
  <c r="O689" i="1"/>
  <c r="O687" i="1"/>
  <c r="O685" i="1"/>
  <c r="O683" i="1"/>
  <c r="O681" i="1"/>
  <c r="O679" i="1"/>
  <c r="O677" i="1"/>
  <c r="O675" i="1"/>
  <c r="O673" i="1"/>
  <c r="O671" i="1"/>
  <c r="O669" i="1"/>
  <c r="O667" i="1"/>
  <c r="O665" i="1"/>
  <c r="O663" i="1"/>
  <c r="O661" i="1"/>
  <c r="O659" i="1"/>
  <c r="O657" i="1"/>
  <c r="O655" i="1"/>
  <c r="O653" i="1"/>
  <c r="O651" i="1"/>
  <c r="O649" i="1"/>
  <c r="O647" i="1"/>
  <c r="O645" i="1"/>
  <c r="O643" i="1"/>
  <c r="O641" i="1"/>
  <c r="O639" i="1"/>
  <c r="O637" i="1"/>
  <c r="O635" i="1"/>
  <c r="O633" i="1"/>
  <c r="O631" i="1"/>
  <c r="O629" i="1"/>
  <c r="O627" i="1"/>
  <c r="O625" i="1"/>
  <c r="O623" i="1"/>
  <c r="O621" i="1"/>
  <c r="O619" i="1"/>
  <c r="O617" i="1"/>
  <c r="O615" i="1"/>
  <c r="O613" i="1"/>
  <c r="O611" i="1"/>
  <c r="O609" i="1"/>
  <c r="O607" i="1"/>
  <c r="O605" i="1"/>
  <c r="O603" i="1"/>
  <c r="O601" i="1"/>
  <c r="O599" i="1"/>
  <c r="O597" i="1"/>
  <c r="O595" i="1"/>
  <c r="O593" i="1"/>
  <c r="O591" i="1"/>
  <c r="O589" i="1"/>
  <c r="O587" i="1"/>
  <c r="O585" i="1"/>
  <c r="O583" i="1"/>
  <c r="O581" i="1"/>
  <c r="O579" i="1"/>
  <c r="O577" i="1"/>
  <c r="O575" i="1"/>
  <c r="O573" i="1"/>
  <c r="O571" i="1"/>
  <c r="O569" i="1"/>
  <c r="O567" i="1"/>
  <c r="O565" i="1"/>
  <c r="O563" i="1"/>
  <c r="O561" i="1"/>
  <c r="O559" i="1"/>
  <c r="O557" i="1"/>
  <c r="O555" i="1"/>
  <c r="O553" i="1"/>
  <c r="O551" i="1"/>
  <c r="O549" i="1"/>
  <c r="O547" i="1"/>
  <c r="O545" i="1"/>
  <c r="O543" i="1"/>
  <c r="O541" i="1"/>
  <c r="O539" i="1"/>
  <c r="O537" i="1"/>
  <c r="O1218" i="1"/>
  <c r="O1214" i="1"/>
  <c r="O1212" i="1"/>
  <c r="O1210" i="1"/>
  <c r="O1208" i="1"/>
  <c r="O1206" i="1"/>
  <c r="O1204" i="1"/>
  <c r="O1202" i="1"/>
  <c r="O1200" i="1"/>
  <c r="O1198" i="1"/>
  <c r="O1196" i="1"/>
  <c r="O1194" i="1"/>
  <c r="O1192" i="1"/>
  <c r="O1190" i="1"/>
  <c r="O1188" i="1"/>
  <c r="O1186" i="1"/>
  <c r="O1184" i="1"/>
  <c r="O1182" i="1"/>
  <c r="O1180" i="1"/>
  <c r="O1178" i="1"/>
  <c r="O1176" i="1"/>
  <c r="O1174" i="1"/>
  <c r="O1172" i="1"/>
  <c r="O1170" i="1"/>
  <c r="O1168" i="1"/>
  <c r="O1166" i="1"/>
  <c r="O1164" i="1"/>
  <c r="O1162" i="1"/>
  <c r="O1160" i="1"/>
  <c r="O1158" i="1"/>
  <c r="O1156" i="1"/>
  <c r="O1154" i="1"/>
  <c r="O1152" i="1"/>
  <c r="O1150" i="1"/>
  <c r="O1148" i="1"/>
  <c r="O1146" i="1"/>
  <c r="O1144" i="1"/>
  <c r="O1142" i="1"/>
  <c r="O1140" i="1"/>
  <c r="O1138" i="1"/>
  <c r="O1136" i="1"/>
  <c r="O1134" i="1"/>
  <c r="O1132" i="1"/>
  <c r="O1130" i="1"/>
  <c r="O1128" i="1"/>
  <c r="O1126" i="1"/>
  <c r="O1124" i="1"/>
  <c r="O1122" i="1"/>
  <c r="O1120" i="1"/>
  <c r="O1118" i="1"/>
  <c r="O1116" i="1"/>
  <c r="O1114" i="1"/>
  <c r="O1112" i="1"/>
  <c r="O1110" i="1"/>
  <c r="O1108" i="1"/>
  <c r="O1106" i="1"/>
  <c r="O1104" i="1"/>
  <c r="O1102" i="1"/>
  <c r="O1100" i="1"/>
  <c r="O1098" i="1"/>
  <c r="O1096" i="1"/>
  <c r="O1094" i="1"/>
  <c r="O1092" i="1"/>
  <c r="O1090" i="1"/>
  <c r="O1088" i="1"/>
  <c r="O1086" i="1"/>
  <c r="O1084" i="1"/>
  <c r="O1082" i="1"/>
  <c r="O1080" i="1"/>
  <c r="O1078" i="1"/>
  <c r="O1076" i="1"/>
  <c r="O1074" i="1"/>
  <c r="O1072" i="1"/>
  <c r="O1070" i="1"/>
  <c r="O1068" i="1"/>
  <c r="O1066" i="1"/>
  <c r="O1064" i="1"/>
  <c r="O1062" i="1"/>
  <c r="O1060" i="1"/>
  <c r="O1058" i="1"/>
  <c r="O1056" i="1"/>
  <c r="O1054" i="1"/>
  <c r="O1052" i="1"/>
  <c r="O1050" i="1"/>
  <c r="O1048" i="1"/>
  <c r="O1046" i="1"/>
  <c r="O1044" i="1"/>
  <c r="O1042" i="1"/>
  <c r="O1040" i="1"/>
  <c r="O1038" i="1"/>
  <c r="O1036" i="1"/>
  <c r="O1034" i="1"/>
  <c r="O1032" i="1"/>
  <c r="O1030" i="1"/>
  <c r="O1028" i="1"/>
  <c r="O1026" i="1"/>
  <c r="O1024" i="1"/>
  <c r="O1022" i="1"/>
  <c r="O1020" i="1"/>
  <c r="O1018" i="1"/>
  <c r="O1016" i="1"/>
  <c r="O1014" i="1"/>
  <c r="O1012" i="1"/>
  <c r="O1010" i="1"/>
  <c r="O1008" i="1"/>
  <c r="O1006" i="1"/>
  <c r="O1004" i="1"/>
  <c r="O1002" i="1"/>
  <c r="O1000" i="1"/>
  <c r="O998" i="1"/>
  <c r="O996" i="1"/>
  <c r="O994" i="1"/>
  <c r="O992" i="1"/>
  <c r="O990" i="1"/>
  <c r="O988" i="1"/>
  <c r="O986" i="1"/>
  <c r="O984" i="1"/>
  <c r="O982" i="1"/>
  <c r="O980" i="1"/>
  <c r="O978" i="1"/>
  <c r="O976" i="1"/>
  <c r="O974" i="1"/>
  <c r="O972" i="1"/>
  <c r="O970" i="1"/>
  <c r="O968" i="1"/>
  <c r="O966" i="1"/>
  <c r="O964" i="1"/>
  <c r="O962" i="1"/>
  <c r="O960" i="1"/>
  <c r="O958" i="1"/>
  <c r="O956" i="1"/>
  <c r="O954" i="1"/>
  <c r="O952" i="1"/>
  <c r="O950" i="1"/>
  <c r="O948" i="1"/>
  <c r="O946" i="1"/>
  <c r="O944" i="1"/>
  <c r="O942" i="1"/>
  <c r="O940" i="1"/>
  <c r="O938" i="1"/>
  <c r="O936" i="1"/>
  <c r="O934" i="1"/>
  <c r="O932" i="1"/>
  <c r="O930" i="1"/>
  <c r="O928" i="1"/>
  <c r="O926" i="1"/>
  <c r="O924" i="1"/>
  <c r="O922" i="1"/>
  <c r="O920" i="1"/>
  <c r="O918" i="1"/>
  <c r="O916" i="1"/>
  <c r="O914" i="1"/>
  <c r="O912" i="1"/>
  <c r="O910" i="1"/>
  <c r="O908" i="1"/>
  <c r="O906" i="1"/>
  <c r="O904" i="1"/>
  <c r="O902" i="1"/>
  <c r="O900" i="1"/>
  <c r="O898" i="1"/>
  <c r="O896" i="1"/>
  <c r="O894" i="1"/>
  <c r="O892" i="1"/>
  <c r="O890" i="1"/>
  <c r="O888" i="1"/>
  <c r="O886" i="1"/>
  <c r="O884" i="1"/>
  <c r="O882" i="1"/>
  <c r="O880" i="1"/>
  <c r="O878" i="1"/>
  <c r="O876" i="1"/>
  <c r="O874" i="1"/>
  <c r="O872" i="1"/>
  <c r="O870" i="1"/>
  <c r="O868" i="1"/>
  <c r="O866" i="1"/>
  <c r="O864" i="1"/>
  <c r="O862" i="1"/>
  <c r="O860" i="1"/>
  <c r="O858" i="1"/>
  <c r="O856" i="1"/>
  <c r="O854" i="1"/>
  <c r="O852" i="1"/>
  <c r="O850" i="1"/>
  <c r="O848" i="1"/>
  <c r="O846" i="1"/>
  <c r="O844" i="1"/>
  <c r="O842" i="1"/>
  <c r="O840" i="1"/>
  <c r="O838" i="1"/>
  <c r="O836" i="1"/>
  <c r="O834" i="1"/>
  <c r="O832" i="1"/>
  <c r="O830" i="1"/>
  <c r="O828" i="1"/>
  <c r="O826" i="1"/>
  <c r="O824" i="1"/>
  <c r="O822" i="1"/>
  <c r="O820" i="1"/>
  <c r="O818" i="1"/>
  <c r="O816" i="1"/>
  <c r="O814" i="1"/>
  <c r="O812" i="1"/>
  <c r="O810" i="1"/>
  <c r="O808" i="1"/>
  <c r="O806" i="1"/>
  <c r="O804" i="1"/>
  <c r="O802" i="1"/>
  <c r="O800" i="1"/>
  <c r="O798" i="1"/>
  <c r="O796" i="1"/>
  <c r="O794" i="1"/>
  <c r="O792" i="1"/>
  <c r="O790" i="1"/>
  <c r="O788" i="1"/>
  <c r="O786" i="1"/>
  <c r="O784" i="1"/>
  <c r="O782" i="1"/>
  <c r="O780" i="1"/>
  <c r="O778" i="1"/>
  <c r="O776" i="1"/>
  <c r="O774" i="1"/>
  <c r="O772" i="1"/>
  <c r="O770" i="1"/>
  <c r="O768" i="1"/>
  <c r="O766" i="1"/>
  <c r="O764" i="1"/>
  <c r="O762" i="1"/>
  <c r="O760" i="1"/>
  <c r="O758" i="1"/>
  <c r="O756" i="1"/>
  <c r="O754" i="1"/>
  <c r="O752" i="1"/>
  <c r="O750" i="1"/>
  <c r="O748" i="1"/>
  <c r="O746" i="1"/>
  <c r="O744" i="1"/>
  <c r="O742" i="1"/>
  <c r="O740" i="1"/>
  <c r="O738" i="1"/>
  <c r="O736" i="1"/>
  <c r="O734" i="1"/>
  <c r="O732" i="1"/>
  <c r="O730" i="1"/>
  <c r="O728" i="1"/>
  <c r="O726" i="1"/>
  <c r="O724" i="1"/>
  <c r="O722" i="1"/>
  <c r="O720" i="1"/>
  <c r="O718" i="1"/>
  <c r="O716" i="1"/>
  <c r="O714" i="1"/>
  <c r="O712" i="1"/>
  <c r="O710" i="1"/>
  <c r="O708" i="1"/>
  <c r="O706" i="1"/>
  <c r="O704" i="1"/>
  <c r="O702" i="1"/>
  <c r="O700" i="1"/>
  <c r="O698" i="1"/>
  <c r="O696" i="1"/>
  <c r="O694" i="1"/>
  <c r="O692" i="1"/>
  <c r="O690" i="1"/>
  <c r="O688" i="1"/>
  <c r="O686" i="1"/>
  <c r="O684" i="1"/>
  <c r="O682" i="1"/>
  <c r="O680" i="1"/>
  <c r="O678" i="1"/>
  <c r="O676" i="1"/>
  <c r="O674" i="1"/>
  <c r="O672" i="1"/>
  <c r="O670" i="1"/>
  <c r="O668" i="1"/>
  <c r="O666" i="1"/>
  <c r="O664" i="1"/>
  <c r="O662" i="1"/>
  <c r="O660" i="1"/>
  <c r="O658" i="1"/>
  <c r="O656" i="1"/>
  <c r="O654" i="1"/>
  <c r="O652" i="1"/>
  <c r="O650" i="1"/>
  <c r="O648" i="1"/>
  <c r="O646" i="1"/>
  <c r="O644" i="1"/>
  <c r="O642" i="1"/>
  <c r="O640" i="1"/>
  <c r="O638" i="1"/>
  <c r="O636" i="1"/>
  <c r="O634" i="1"/>
  <c r="O632" i="1"/>
  <c r="O630" i="1"/>
  <c r="O628" i="1"/>
  <c r="O626" i="1"/>
  <c r="O624" i="1"/>
  <c r="O622" i="1"/>
  <c r="O620" i="1"/>
  <c r="O618" i="1"/>
  <c r="O616" i="1"/>
  <c r="O614" i="1"/>
  <c r="O612" i="1"/>
  <c r="O610" i="1"/>
  <c r="O608" i="1"/>
  <c r="O606" i="1"/>
  <c r="O604" i="1"/>
  <c r="O602" i="1"/>
  <c r="O600" i="1"/>
  <c r="O598" i="1"/>
  <c r="O596" i="1"/>
  <c r="O594" i="1"/>
  <c r="O592" i="1"/>
  <c r="O590" i="1"/>
  <c r="O588" i="1"/>
  <c r="O586" i="1"/>
  <c r="O584" i="1"/>
  <c r="O582" i="1"/>
  <c r="O580" i="1"/>
  <c r="O578" i="1"/>
  <c r="O576" i="1"/>
  <c r="O574" i="1"/>
  <c r="O572" i="1"/>
  <c r="O570" i="1"/>
  <c r="O568" i="1"/>
  <c r="O566" i="1"/>
  <c r="O564" i="1"/>
  <c r="O562" i="1"/>
  <c r="O560" i="1"/>
  <c r="O558" i="1"/>
  <c r="O556" i="1"/>
  <c r="O554" i="1"/>
  <c r="O552" i="1"/>
  <c r="O550" i="1"/>
  <c r="O548" i="1"/>
  <c r="O546" i="1"/>
  <c r="O544" i="1"/>
  <c r="O542" i="1"/>
  <c r="O540" i="1"/>
  <c r="O536" i="1"/>
  <c r="O534" i="1"/>
  <c r="O532" i="1"/>
  <c r="O530" i="1"/>
  <c r="O528" i="1"/>
  <c r="O526" i="1"/>
  <c r="O524" i="1"/>
  <c r="O522" i="1"/>
  <c r="O520" i="1"/>
  <c r="O518" i="1"/>
  <c r="O516" i="1"/>
  <c r="O514" i="1"/>
  <c r="O512" i="1"/>
  <c r="O510" i="1"/>
  <c r="O508" i="1"/>
  <c r="O506" i="1"/>
  <c r="O504" i="1"/>
  <c r="O502" i="1"/>
  <c r="O500" i="1"/>
  <c r="O498" i="1"/>
  <c r="O496" i="1"/>
  <c r="O494" i="1"/>
  <c r="O492" i="1"/>
  <c r="O490" i="1"/>
  <c r="O488" i="1"/>
  <c r="O486" i="1"/>
  <c r="O484" i="1"/>
  <c r="O482" i="1"/>
  <c r="O480" i="1"/>
  <c r="O478" i="1"/>
  <c r="O476" i="1"/>
  <c r="O474" i="1"/>
  <c r="O472" i="1"/>
  <c r="O470" i="1"/>
  <c r="O468" i="1"/>
  <c r="O466" i="1"/>
  <c r="O464" i="1"/>
  <c r="O462" i="1"/>
  <c r="O460" i="1"/>
  <c r="O458" i="1"/>
  <c r="O456" i="1"/>
  <c r="O454" i="1"/>
  <c r="O452" i="1"/>
  <c r="O450" i="1"/>
  <c r="O448" i="1"/>
  <c r="O446" i="1"/>
  <c r="O444" i="1"/>
  <c r="O442" i="1"/>
  <c r="O440" i="1"/>
  <c r="O438" i="1"/>
  <c r="O436" i="1"/>
  <c r="O434" i="1"/>
  <c r="O432" i="1"/>
  <c r="O430" i="1"/>
  <c r="O428" i="1"/>
  <c r="O426" i="1"/>
  <c r="O424" i="1"/>
  <c r="O422" i="1"/>
  <c r="O420" i="1"/>
  <c r="O418" i="1"/>
  <c r="O416" i="1"/>
  <c r="O414" i="1"/>
  <c r="O412" i="1"/>
  <c r="O410" i="1"/>
  <c r="O408" i="1"/>
  <c r="O406" i="1"/>
  <c r="O404" i="1"/>
  <c r="O402" i="1"/>
  <c r="O400" i="1"/>
  <c r="O398" i="1"/>
  <c r="O396" i="1"/>
  <c r="O394" i="1"/>
  <c r="O392" i="1"/>
  <c r="O390" i="1"/>
  <c r="O388" i="1"/>
  <c r="O386" i="1"/>
  <c r="O384" i="1"/>
  <c r="O382" i="1"/>
  <c r="O380" i="1"/>
  <c r="O378" i="1"/>
  <c r="O376" i="1"/>
  <c r="O374" i="1"/>
  <c r="O372" i="1"/>
  <c r="O370" i="1"/>
  <c r="O368" i="1"/>
  <c r="O366" i="1"/>
  <c r="O364" i="1"/>
  <c r="O362" i="1"/>
  <c r="O360" i="1"/>
  <c r="O358" i="1"/>
  <c r="O356" i="1"/>
  <c r="O354" i="1"/>
  <c r="O352" i="1"/>
  <c r="O350" i="1"/>
  <c r="O348" i="1"/>
  <c r="O346" i="1"/>
  <c r="O344" i="1"/>
  <c r="O342" i="1"/>
  <c r="O340" i="1"/>
  <c r="O338" i="1"/>
  <c r="O336" i="1"/>
  <c r="O334" i="1"/>
  <c r="O332" i="1"/>
  <c r="O330" i="1"/>
  <c r="O328" i="1"/>
  <c r="O326" i="1"/>
  <c r="O324" i="1"/>
  <c r="O322" i="1"/>
  <c r="O320" i="1"/>
  <c r="O318" i="1"/>
  <c r="O316" i="1"/>
  <c r="O314" i="1"/>
  <c r="O312" i="1"/>
  <c r="O310" i="1"/>
  <c r="O308" i="1"/>
  <c r="O306" i="1"/>
  <c r="O304" i="1"/>
  <c r="O302" i="1"/>
  <c r="O300" i="1"/>
  <c r="O298" i="1"/>
  <c r="O296" i="1"/>
  <c r="O294" i="1"/>
  <c r="O292" i="1"/>
  <c r="O290" i="1"/>
  <c r="O288" i="1"/>
  <c r="O286" i="1"/>
  <c r="O284" i="1"/>
  <c r="O282" i="1"/>
  <c r="O280" i="1"/>
  <c r="O278" i="1"/>
  <c r="O276" i="1"/>
  <c r="O274" i="1"/>
  <c r="O272" i="1"/>
  <c r="O270" i="1"/>
  <c r="O268" i="1"/>
  <c r="O266" i="1"/>
  <c r="O264" i="1"/>
  <c r="O262" i="1"/>
  <c r="O260" i="1"/>
  <c r="O258" i="1"/>
  <c r="O256" i="1"/>
  <c r="O254" i="1"/>
  <c r="O252" i="1"/>
  <c r="O250" i="1"/>
  <c r="O248" i="1"/>
  <c r="O246" i="1"/>
  <c r="O244" i="1"/>
  <c r="O242" i="1"/>
  <c r="O240" i="1"/>
  <c r="O238" i="1"/>
  <c r="O236" i="1"/>
  <c r="O234" i="1"/>
  <c r="O232" i="1"/>
  <c r="O230" i="1"/>
  <c r="O228" i="1"/>
  <c r="O226" i="1"/>
  <c r="O224" i="1"/>
  <c r="O222" i="1"/>
  <c r="O220" i="1"/>
  <c r="O218" i="1"/>
  <c r="O216" i="1"/>
  <c r="O214" i="1"/>
  <c r="O212" i="1"/>
  <c r="O210" i="1"/>
  <c r="O208" i="1"/>
  <c r="O206" i="1"/>
  <c r="O204" i="1"/>
  <c r="O202" i="1"/>
  <c r="O200" i="1"/>
  <c r="O198" i="1"/>
  <c r="O196" i="1"/>
  <c r="O194" i="1"/>
  <c r="O192" i="1"/>
  <c r="O190" i="1"/>
  <c r="O188" i="1"/>
  <c r="O186" i="1"/>
  <c r="O184" i="1"/>
  <c r="O182" i="1"/>
  <c r="O180" i="1"/>
  <c r="O178" i="1"/>
  <c r="O176" i="1"/>
  <c r="O174" i="1"/>
  <c r="O172" i="1"/>
  <c r="O170" i="1"/>
  <c r="O168" i="1"/>
  <c r="O166" i="1"/>
  <c r="O164" i="1"/>
  <c r="O162" i="1"/>
  <c r="O160" i="1"/>
  <c r="O158" i="1"/>
  <c r="O156" i="1"/>
  <c r="O154" i="1"/>
  <c r="O152" i="1"/>
  <c r="O150" i="1"/>
  <c r="O148" i="1"/>
  <c r="O146" i="1"/>
  <c r="O144" i="1"/>
  <c r="O142" i="1"/>
  <c r="O140" i="1"/>
  <c r="O138" i="1"/>
  <c r="O136" i="1"/>
  <c r="O134" i="1"/>
  <c r="O132" i="1"/>
  <c r="O130" i="1"/>
  <c r="O128" i="1"/>
  <c r="O126" i="1"/>
  <c r="O124" i="1"/>
  <c r="O122" i="1"/>
  <c r="O120" i="1"/>
  <c r="O118" i="1"/>
  <c r="O116" i="1"/>
  <c r="O114" i="1"/>
  <c r="O112" i="1"/>
  <c r="O110" i="1"/>
  <c r="O108" i="1"/>
  <c r="O106" i="1"/>
  <c r="O104" i="1"/>
  <c r="O102" i="1"/>
  <c r="O100" i="1"/>
  <c r="O98" i="1"/>
  <c r="O96" i="1"/>
  <c r="O94" i="1"/>
  <c r="O92" i="1"/>
  <c r="O90" i="1"/>
  <c r="O88" i="1"/>
  <c r="O86" i="1"/>
  <c r="O84" i="1"/>
  <c r="O82" i="1"/>
  <c r="O80" i="1"/>
  <c r="O78" i="1"/>
  <c r="O76" i="1"/>
  <c r="O74" i="1"/>
  <c r="O72" i="1"/>
  <c r="O70" i="1"/>
  <c r="O68" i="1"/>
  <c r="O66" i="1"/>
  <c r="O64" i="1"/>
  <c r="O62" i="1"/>
  <c r="O60" i="1"/>
  <c r="O58" i="1"/>
  <c r="O56" i="1"/>
  <c r="O54" i="1"/>
  <c r="O52" i="1"/>
  <c r="O50" i="1"/>
  <c r="O48" i="1"/>
  <c r="O46" i="1"/>
  <c r="O44" i="1"/>
  <c r="O42" i="1"/>
  <c r="O40" i="1"/>
  <c r="O38" i="1"/>
  <c r="O36" i="1"/>
  <c r="O34" i="1"/>
  <c r="O32" i="1"/>
  <c r="O30" i="1"/>
  <c r="O28" i="1"/>
  <c r="O26" i="1"/>
  <c r="O24" i="1"/>
  <c r="O22" i="1"/>
  <c r="O20" i="1"/>
  <c r="O18" i="1"/>
  <c r="L2012" i="1"/>
  <c r="L2010" i="1"/>
  <c r="L2008" i="1"/>
  <c r="L2006" i="1"/>
  <c r="L2004" i="1"/>
  <c r="L2002" i="1"/>
  <c r="L2000" i="1"/>
  <c r="L1998" i="1"/>
  <c r="L1996" i="1"/>
  <c r="L1994" i="1"/>
  <c r="L1992" i="1"/>
  <c r="L1990" i="1"/>
  <c r="L1988" i="1"/>
  <c r="L1986" i="1"/>
  <c r="L1984" i="1"/>
  <c r="L1982" i="1"/>
  <c r="L1980" i="1"/>
  <c r="L1978" i="1"/>
  <c r="L1976" i="1"/>
  <c r="L1974" i="1"/>
  <c r="L1972" i="1"/>
  <c r="L1970" i="1"/>
  <c r="L1968" i="1"/>
  <c r="L1966" i="1"/>
  <c r="L1964" i="1"/>
  <c r="L1962" i="1"/>
  <c r="L1960" i="1"/>
  <c r="L1958" i="1"/>
  <c r="L1956" i="1"/>
  <c r="L1954" i="1"/>
  <c r="L1952" i="1"/>
  <c r="L1950" i="1"/>
  <c r="L1948" i="1"/>
  <c r="L1946" i="1"/>
  <c r="L1944" i="1"/>
  <c r="L1942" i="1"/>
  <c r="L1940" i="1"/>
  <c r="L1938" i="1"/>
  <c r="L1936" i="1"/>
  <c r="L1934" i="1"/>
  <c r="L1932" i="1"/>
  <c r="L1930" i="1"/>
  <c r="L1928" i="1"/>
  <c r="L1926" i="1"/>
  <c r="L1924" i="1"/>
  <c r="L1922" i="1"/>
  <c r="L1920" i="1"/>
  <c r="L1918" i="1"/>
  <c r="L1916" i="1"/>
  <c r="L1914" i="1"/>
  <c r="L1912" i="1"/>
  <c r="O538" i="1"/>
  <c r="O535" i="1"/>
  <c r="O533" i="1"/>
  <c r="O531" i="1"/>
  <c r="O529" i="1"/>
  <c r="O527" i="1"/>
  <c r="O525" i="1"/>
  <c r="O523" i="1"/>
  <c r="O521" i="1"/>
  <c r="O519" i="1"/>
  <c r="O517" i="1"/>
  <c r="O515" i="1"/>
  <c r="O513" i="1"/>
  <c r="O511" i="1"/>
  <c r="O509" i="1"/>
  <c r="O507" i="1"/>
  <c r="O505" i="1"/>
  <c r="O503" i="1"/>
  <c r="O501" i="1"/>
  <c r="O499" i="1"/>
  <c r="O497" i="1"/>
  <c r="O495" i="1"/>
  <c r="O493" i="1"/>
  <c r="O491" i="1"/>
  <c r="O489" i="1"/>
  <c r="O487" i="1"/>
  <c r="O485" i="1"/>
  <c r="O483" i="1"/>
  <c r="O481" i="1"/>
  <c r="O479" i="1"/>
  <c r="O477" i="1"/>
  <c r="O475" i="1"/>
  <c r="O473" i="1"/>
  <c r="O471" i="1"/>
  <c r="O469" i="1"/>
  <c r="O467" i="1"/>
  <c r="O465" i="1"/>
  <c r="O463" i="1"/>
  <c r="O461" i="1"/>
  <c r="O459" i="1"/>
  <c r="O457" i="1"/>
  <c r="O455" i="1"/>
  <c r="O453" i="1"/>
  <c r="O451" i="1"/>
  <c r="O449" i="1"/>
  <c r="O447" i="1"/>
  <c r="O445" i="1"/>
  <c r="O443" i="1"/>
  <c r="O441" i="1"/>
  <c r="O439" i="1"/>
  <c r="O437" i="1"/>
  <c r="O435" i="1"/>
  <c r="O433" i="1"/>
  <c r="O431" i="1"/>
  <c r="O429" i="1"/>
  <c r="O427" i="1"/>
  <c r="O425" i="1"/>
  <c r="O423" i="1"/>
  <c r="O421" i="1"/>
  <c r="O419" i="1"/>
  <c r="O417" i="1"/>
  <c r="O415" i="1"/>
  <c r="O413" i="1"/>
  <c r="O411" i="1"/>
  <c r="O409" i="1"/>
  <c r="O407" i="1"/>
  <c r="O405" i="1"/>
  <c r="O403" i="1"/>
  <c r="O401" i="1"/>
  <c r="O399" i="1"/>
  <c r="O397" i="1"/>
  <c r="O395" i="1"/>
  <c r="O393" i="1"/>
  <c r="O391" i="1"/>
  <c r="O389" i="1"/>
  <c r="O387" i="1"/>
  <c r="O385" i="1"/>
  <c r="O383" i="1"/>
  <c r="O381" i="1"/>
  <c r="O379" i="1"/>
  <c r="O377" i="1"/>
  <c r="O375" i="1"/>
  <c r="O373" i="1"/>
  <c r="O371" i="1"/>
  <c r="O369" i="1"/>
  <c r="O367" i="1"/>
  <c r="O365" i="1"/>
  <c r="O363" i="1"/>
  <c r="O361" i="1"/>
  <c r="O359" i="1"/>
  <c r="O357" i="1"/>
  <c r="O355" i="1"/>
  <c r="O353" i="1"/>
  <c r="O351" i="1"/>
  <c r="O349" i="1"/>
  <c r="O347" i="1"/>
  <c r="O345" i="1"/>
  <c r="O343" i="1"/>
  <c r="O341" i="1"/>
  <c r="O339" i="1"/>
  <c r="O337" i="1"/>
  <c r="O335" i="1"/>
  <c r="O333" i="1"/>
  <c r="O331" i="1"/>
  <c r="O329" i="1"/>
  <c r="O327" i="1"/>
  <c r="O325" i="1"/>
  <c r="O323" i="1"/>
  <c r="O321" i="1"/>
  <c r="O319" i="1"/>
  <c r="O317" i="1"/>
  <c r="O315" i="1"/>
  <c r="O313" i="1"/>
  <c r="O311" i="1"/>
  <c r="O309" i="1"/>
  <c r="O307" i="1"/>
  <c r="O305" i="1"/>
  <c r="O303" i="1"/>
  <c r="O301" i="1"/>
  <c r="O299" i="1"/>
  <c r="O297" i="1"/>
  <c r="O295" i="1"/>
  <c r="O293" i="1"/>
  <c r="O291" i="1"/>
  <c r="O289" i="1"/>
  <c r="O287" i="1"/>
  <c r="O285" i="1"/>
  <c r="O283" i="1"/>
  <c r="O281" i="1"/>
  <c r="O279" i="1"/>
  <c r="O277" i="1"/>
  <c r="O275" i="1"/>
  <c r="O273" i="1"/>
  <c r="O271" i="1"/>
  <c r="O269" i="1"/>
  <c r="O267" i="1"/>
  <c r="O265" i="1"/>
  <c r="O263" i="1"/>
  <c r="O261" i="1"/>
  <c r="O259" i="1"/>
  <c r="O257" i="1"/>
  <c r="O255" i="1"/>
  <c r="O253" i="1"/>
  <c r="O251" i="1"/>
  <c r="O249" i="1"/>
  <c r="O247" i="1"/>
  <c r="O245" i="1"/>
  <c r="O243" i="1"/>
  <c r="O241" i="1"/>
  <c r="O239" i="1"/>
  <c r="O237" i="1"/>
  <c r="O235" i="1"/>
  <c r="O233" i="1"/>
  <c r="O231" i="1"/>
  <c r="O229" i="1"/>
  <c r="O227" i="1"/>
  <c r="O225" i="1"/>
  <c r="O223" i="1"/>
  <c r="O221" i="1"/>
  <c r="O219" i="1"/>
  <c r="O217" i="1"/>
  <c r="O215" i="1"/>
  <c r="O213" i="1"/>
  <c r="O211" i="1"/>
  <c r="O209" i="1"/>
  <c r="O207" i="1"/>
  <c r="O205" i="1"/>
  <c r="O203" i="1"/>
  <c r="O201" i="1"/>
  <c r="O199" i="1"/>
  <c r="O197" i="1"/>
  <c r="O195" i="1"/>
  <c r="O193" i="1"/>
  <c r="O191" i="1"/>
  <c r="O189" i="1"/>
  <c r="O187" i="1"/>
  <c r="O185" i="1"/>
  <c r="O183" i="1"/>
  <c r="O181" i="1"/>
  <c r="O179" i="1"/>
  <c r="O177" i="1"/>
  <c r="O175" i="1"/>
  <c r="O173" i="1"/>
  <c r="O171" i="1"/>
  <c r="O169" i="1"/>
  <c r="O167" i="1"/>
  <c r="O165" i="1"/>
  <c r="O163" i="1"/>
  <c r="O161" i="1"/>
  <c r="O159" i="1"/>
  <c r="O157" i="1"/>
  <c r="O155" i="1"/>
  <c r="O153" i="1"/>
  <c r="O151" i="1"/>
  <c r="O149" i="1"/>
  <c r="O147" i="1"/>
  <c r="O145" i="1"/>
  <c r="O143" i="1"/>
  <c r="O141" i="1"/>
  <c r="O139" i="1"/>
  <c r="O137" i="1"/>
  <c r="O135" i="1"/>
  <c r="O133" i="1"/>
  <c r="O131" i="1"/>
  <c r="O129" i="1"/>
  <c r="O127" i="1"/>
  <c r="O125" i="1"/>
  <c r="O123" i="1"/>
  <c r="O121" i="1"/>
  <c r="O119" i="1"/>
  <c r="O117" i="1"/>
  <c r="O115" i="1"/>
  <c r="O113" i="1"/>
  <c r="O111" i="1"/>
  <c r="O109" i="1"/>
  <c r="O107" i="1"/>
  <c r="O105" i="1"/>
  <c r="O103" i="1"/>
  <c r="O101" i="1"/>
  <c r="O99" i="1"/>
  <c r="O97" i="1"/>
  <c r="O95" i="1"/>
  <c r="O93" i="1"/>
  <c r="O91" i="1"/>
  <c r="O89" i="1"/>
  <c r="O87" i="1"/>
  <c r="O85" i="1"/>
  <c r="O83" i="1"/>
  <c r="O81" i="1"/>
  <c r="O79" i="1"/>
  <c r="O77" i="1"/>
  <c r="O75" i="1"/>
  <c r="O73" i="1"/>
  <c r="O71" i="1"/>
  <c r="O69" i="1"/>
  <c r="O67" i="1"/>
  <c r="O65" i="1"/>
  <c r="O63" i="1"/>
  <c r="O61" i="1"/>
  <c r="O59" i="1"/>
  <c r="O57" i="1"/>
  <c r="O55" i="1"/>
  <c r="O53" i="1"/>
  <c r="O51" i="1"/>
  <c r="O49" i="1"/>
  <c r="O47" i="1"/>
  <c r="O45" i="1"/>
  <c r="O43" i="1"/>
  <c r="O41" i="1"/>
  <c r="O39" i="1"/>
  <c r="O37" i="1"/>
  <c r="O35" i="1"/>
  <c r="O33" i="1"/>
  <c r="O31" i="1"/>
  <c r="O29" i="1"/>
  <c r="O27" i="1"/>
  <c r="O25" i="1"/>
  <c r="O23" i="1"/>
  <c r="O21" i="1"/>
  <c r="O19" i="1"/>
  <c r="L2011" i="1"/>
  <c r="L2009" i="1"/>
  <c r="L2007" i="1"/>
  <c r="L2005" i="1"/>
  <c r="L2003" i="1"/>
  <c r="L2001" i="1"/>
  <c r="L1999" i="1"/>
  <c r="L1997" i="1"/>
  <c r="L1995" i="1"/>
  <c r="L1993" i="1"/>
  <c r="L1991" i="1"/>
  <c r="L1989" i="1"/>
  <c r="L1987" i="1"/>
  <c r="L1985" i="1"/>
  <c r="L1983" i="1"/>
  <c r="L1981" i="1"/>
  <c r="L1979" i="1"/>
  <c r="L1977" i="1"/>
  <c r="L1975" i="1"/>
  <c r="L1973" i="1"/>
  <c r="L1971" i="1"/>
  <c r="L1969" i="1"/>
  <c r="L1967" i="1"/>
  <c r="L1965" i="1"/>
  <c r="L1963" i="1"/>
  <c r="L1961" i="1"/>
  <c r="L1959" i="1"/>
  <c r="L1957" i="1"/>
  <c r="L1955" i="1"/>
  <c r="L1953" i="1"/>
  <c r="L1951" i="1"/>
  <c r="L1949" i="1"/>
  <c r="L1947" i="1"/>
  <c r="L1945" i="1"/>
  <c r="L1943" i="1"/>
  <c r="L1941" i="1"/>
  <c r="L1939" i="1"/>
  <c r="L1937" i="1"/>
  <c r="L1935" i="1"/>
  <c r="L1933" i="1"/>
  <c r="L1931" i="1"/>
  <c r="L1929" i="1"/>
  <c r="L1927" i="1"/>
  <c r="L1925" i="1"/>
  <c r="L1923" i="1"/>
  <c r="L1921" i="1"/>
  <c r="L1919" i="1"/>
  <c r="L1917" i="1"/>
  <c r="L1915" i="1"/>
  <c r="L1913" i="1"/>
  <c r="C30" i="1"/>
  <c r="L12" i="1"/>
  <c r="C31" i="1"/>
  <c r="R13" i="1"/>
  <c r="O17" i="1"/>
  <c r="O13" i="1"/>
  <c r="O16" i="1"/>
  <c r="O14" i="1"/>
  <c r="O15" i="1"/>
  <c r="AJ25" i="1"/>
  <c r="AJ26" i="1" s="1"/>
  <c r="AJ27" i="1" s="1"/>
  <c r="N12" i="1"/>
  <c r="AL23" i="1"/>
  <c r="D28" i="1"/>
  <c r="F30" i="1" s="1"/>
  <c r="F31" i="1" s="1"/>
  <c r="F32" i="1" s="1"/>
  <c r="AC65" i="1" l="1"/>
  <c r="AC49" i="1"/>
  <c r="AC33" i="1"/>
  <c r="AC69" i="1"/>
  <c r="AC51" i="1"/>
  <c r="AC35" i="1"/>
  <c r="AC70" i="1"/>
  <c r="AC55" i="1"/>
  <c r="AC39" i="1"/>
  <c r="AC23" i="1"/>
  <c r="AC66" i="1"/>
  <c r="AC58" i="1"/>
  <c r="AC50" i="1"/>
  <c r="AC42" i="1"/>
  <c r="AC34" i="1"/>
  <c r="AC26" i="1"/>
  <c r="AC71" i="1"/>
  <c r="AC72" i="1"/>
  <c r="AC68" i="1"/>
  <c r="AC61" i="1"/>
  <c r="AC45" i="1"/>
  <c r="AC29" i="1"/>
  <c r="AC21" i="1"/>
  <c r="AC64" i="1"/>
  <c r="AC60" i="1"/>
  <c r="AC56" i="1"/>
  <c r="AC52" i="1"/>
  <c r="AC48" i="1"/>
  <c r="AC44" i="1"/>
  <c r="AC40" i="1"/>
  <c r="AC36" i="1"/>
  <c r="AC32" i="1"/>
  <c r="AC28" i="1"/>
  <c r="AC24" i="1"/>
  <c r="AC20" i="1"/>
  <c r="AC63" i="1"/>
  <c r="AC47" i="1"/>
  <c r="AC31" i="1"/>
  <c r="AC62" i="1"/>
  <c r="AC54" i="1"/>
  <c r="AC46" i="1"/>
  <c r="AC38" i="1"/>
  <c r="AC30" i="1"/>
  <c r="AC22" i="1"/>
  <c r="W22" i="1"/>
  <c r="Y21" i="1"/>
  <c r="N13" i="1"/>
  <c r="P12" i="1"/>
  <c r="AM23" i="1"/>
  <c r="AL24" i="1"/>
  <c r="AL25" i="1" s="1"/>
  <c r="AL26" i="1" s="1"/>
  <c r="W23" i="1" l="1"/>
  <c r="Y22" i="1"/>
  <c r="L13" i="1"/>
  <c r="N14" i="1"/>
  <c r="Q10" i="1"/>
  <c r="AM27" i="1"/>
  <c r="AL27" i="1"/>
  <c r="AN24" i="1" s="1"/>
  <c r="AM24" i="1" s="1"/>
  <c r="AM25" i="1" s="1"/>
  <c r="AM26" i="1" s="1"/>
  <c r="W24" i="1" l="1"/>
  <c r="Y23" i="1"/>
  <c r="L14" i="1"/>
  <c r="N15" i="1"/>
  <c r="W25" i="1" l="1"/>
  <c r="Y24" i="1"/>
  <c r="L15" i="1"/>
  <c r="N16" i="1"/>
  <c r="W26" i="1" l="1"/>
  <c r="Y25" i="1"/>
  <c r="L16" i="1"/>
  <c r="N17" i="1"/>
  <c r="W27" i="1" l="1"/>
  <c r="Y26" i="1"/>
  <c r="N18" i="1"/>
  <c r="L17" i="1"/>
  <c r="W28" i="1" l="1"/>
  <c r="Y27" i="1"/>
  <c r="N19" i="1"/>
  <c r="L19" i="1" s="1"/>
  <c r="L18" i="1"/>
  <c r="Y28" i="1" l="1"/>
  <c r="W29" i="1"/>
  <c r="N20" i="1"/>
  <c r="L20" i="1" s="1"/>
  <c r="Y29" i="1" l="1"/>
  <c r="W30" i="1"/>
  <c r="N21" i="1"/>
  <c r="Y30" i="1" l="1"/>
  <c r="W31" i="1"/>
  <c r="N22" i="1"/>
  <c r="L21" i="1"/>
  <c r="Y31" i="1" l="1"/>
  <c r="W32" i="1"/>
  <c r="N23" i="1"/>
  <c r="L22" i="1"/>
  <c r="Y32" i="1" l="1"/>
  <c r="W33" i="1"/>
  <c r="N24" i="1"/>
  <c r="L23" i="1"/>
  <c r="Y33" i="1" l="1"/>
  <c r="W34" i="1"/>
  <c r="N25" i="1"/>
  <c r="L25" i="1" s="1"/>
  <c r="L24" i="1"/>
  <c r="Y34" i="1" l="1"/>
  <c r="W35" i="1"/>
  <c r="N26" i="1"/>
  <c r="L26" i="1" s="1"/>
  <c r="W36" i="1" l="1"/>
  <c r="Y35" i="1"/>
  <c r="N27" i="1"/>
  <c r="W37" i="1" l="1"/>
  <c r="Y36" i="1"/>
  <c r="N28" i="1"/>
  <c r="L27" i="1"/>
  <c r="W38" i="1" l="1"/>
  <c r="Y37" i="1"/>
  <c r="N29" i="1"/>
  <c r="L28" i="1"/>
  <c r="W39" i="1" l="1"/>
  <c r="Y38" i="1"/>
  <c r="N30" i="1"/>
  <c r="L30" i="1" s="1"/>
  <c r="L29" i="1"/>
  <c r="W40" i="1" l="1"/>
  <c r="Y39" i="1"/>
  <c r="N31" i="1"/>
  <c r="L31" i="1" s="1"/>
  <c r="W41" i="1" l="1"/>
  <c r="Y40" i="1"/>
  <c r="N32" i="1"/>
  <c r="L32" i="1" s="1"/>
  <c r="W42" i="1" l="1"/>
  <c r="Y41" i="1"/>
  <c r="N33" i="1"/>
  <c r="L33" i="1" s="1"/>
  <c r="Y42" i="1" l="1"/>
  <c r="W43" i="1"/>
  <c r="N34" i="1"/>
  <c r="L34" i="1" s="1"/>
  <c r="W44" i="1" l="1"/>
  <c r="Y43" i="1"/>
  <c r="N35" i="1"/>
  <c r="L35" i="1" s="1"/>
  <c r="Y44" i="1" l="1"/>
  <c r="W45" i="1"/>
  <c r="N36" i="1"/>
  <c r="L36" i="1" s="1"/>
  <c r="W46" i="1" l="1"/>
  <c r="Y45" i="1"/>
  <c r="N37" i="1"/>
  <c r="L37" i="1" s="1"/>
  <c r="Y46" i="1" l="1"/>
  <c r="W47" i="1"/>
  <c r="N38" i="1"/>
  <c r="L38" i="1" s="1"/>
  <c r="Y47" i="1" l="1"/>
  <c r="W48" i="1"/>
  <c r="N39" i="1"/>
  <c r="L39" i="1" s="1"/>
  <c r="Y48" i="1" l="1"/>
  <c r="W49" i="1"/>
  <c r="N40" i="1"/>
  <c r="L40" i="1" s="1"/>
  <c r="W50" i="1" l="1"/>
  <c r="Y49" i="1"/>
  <c r="N41" i="1"/>
  <c r="L41" i="1" s="1"/>
  <c r="Y50" i="1" l="1"/>
  <c r="W51" i="1"/>
  <c r="N42" i="1"/>
  <c r="L42" i="1" s="1"/>
  <c r="W52" i="1" l="1"/>
  <c r="Y51" i="1"/>
  <c r="N43" i="1"/>
  <c r="L43" i="1" s="1"/>
  <c r="W53" i="1" l="1"/>
  <c r="Y52" i="1"/>
  <c r="N44" i="1"/>
  <c r="L44" i="1" s="1"/>
  <c r="W54" i="1" l="1"/>
  <c r="Y53" i="1"/>
  <c r="N45" i="1"/>
  <c r="L45" i="1" s="1"/>
  <c r="W55" i="1" l="1"/>
  <c r="Y54" i="1"/>
  <c r="N46" i="1"/>
  <c r="L46" i="1" s="1"/>
  <c r="W56" i="1" l="1"/>
  <c r="Y55" i="1"/>
  <c r="N47" i="1"/>
  <c r="L47" i="1" s="1"/>
  <c r="Y56" i="1" l="1"/>
  <c r="W57" i="1"/>
  <c r="N48" i="1"/>
  <c r="L48" i="1" s="1"/>
  <c r="W58" i="1" l="1"/>
  <c r="Y57" i="1"/>
  <c r="N49" i="1"/>
  <c r="L49" i="1" s="1"/>
  <c r="Y58" i="1" l="1"/>
  <c r="W59" i="1"/>
  <c r="N50" i="1"/>
  <c r="L50" i="1" s="1"/>
  <c r="Y59" i="1" l="1"/>
  <c r="W60" i="1"/>
  <c r="N51" i="1"/>
  <c r="L51" i="1" s="1"/>
  <c r="Y60" i="1" l="1"/>
  <c r="W61" i="1"/>
  <c r="N52" i="1"/>
  <c r="L52" i="1" s="1"/>
  <c r="Y61" i="1" l="1"/>
  <c r="W62" i="1"/>
  <c r="N53" i="1"/>
  <c r="L53" i="1" s="1"/>
  <c r="Y62" i="1" l="1"/>
  <c r="W63" i="1"/>
  <c r="N54" i="1"/>
  <c r="L54" i="1" s="1"/>
  <c r="W64" i="1" l="1"/>
  <c r="Y63" i="1"/>
  <c r="N55" i="1"/>
  <c r="L55" i="1" s="1"/>
  <c r="Y64" i="1" l="1"/>
  <c r="W65" i="1"/>
  <c r="N56" i="1"/>
  <c r="L56" i="1" s="1"/>
  <c r="W66" i="1" l="1"/>
  <c r="Y65" i="1"/>
  <c r="N57" i="1"/>
  <c r="L57" i="1" s="1"/>
  <c r="W67" i="1" l="1"/>
  <c r="Y66" i="1"/>
  <c r="N58" i="1"/>
  <c r="L58" i="1" s="1"/>
  <c r="W68" i="1" l="1"/>
  <c r="Y67" i="1"/>
  <c r="N59" i="1"/>
  <c r="L59" i="1" s="1"/>
  <c r="W69" i="1" l="1"/>
  <c r="Y68" i="1"/>
  <c r="N60" i="1"/>
  <c r="L60" i="1" s="1"/>
  <c r="W70" i="1" l="1"/>
  <c r="Y69" i="1"/>
  <c r="N61" i="1"/>
  <c r="L61" i="1" s="1"/>
  <c r="Y70" i="1" l="1"/>
  <c r="W71" i="1"/>
  <c r="N62" i="1"/>
  <c r="L62" i="1" s="1"/>
  <c r="W72" i="1" l="1"/>
  <c r="Y71" i="1"/>
  <c r="N63" i="1"/>
  <c r="L63" i="1" s="1"/>
  <c r="Y72" i="1" l="1"/>
  <c r="W73" i="1"/>
  <c r="N64" i="1"/>
  <c r="L64" i="1" s="1"/>
  <c r="Y73" i="1" l="1"/>
  <c r="W74" i="1"/>
  <c r="N65" i="1"/>
  <c r="L65" i="1" s="1"/>
  <c r="Y74" i="1" l="1"/>
  <c r="W75" i="1"/>
  <c r="N66" i="1"/>
  <c r="L66" i="1" s="1"/>
  <c r="Y75" i="1" l="1"/>
  <c r="W76" i="1"/>
  <c r="N67" i="1"/>
  <c r="L67" i="1" s="1"/>
  <c r="Y76" i="1" l="1"/>
  <c r="W77" i="1"/>
  <c r="N68" i="1"/>
  <c r="L68" i="1" s="1"/>
  <c r="W78" i="1" l="1"/>
  <c r="Y77" i="1"/>
  <c r="N69" i="1"/>
  <c r="L69" i="1" s="1"/>
  <c r="Y78" i="1" l="1"/>
  <c r="W79" i="1"/>
  <c r="N70" i="1"/>
  <c r="L70" i="1" s="1"/>
  <c r="W80" i="1" l="1"/>
  <c r="Y79" i="1"/>
  <c r="N71" i="1"/>
  <c r="L71" i="1" s="1"/>
  <c r="W81" i="1" l="1"/>
  <c r="Y80" i="1"/>
  <c r="N72" i="1"/>
  <c r="L72" i="1" s="1"/>
  <c r="W82" i="1" l="1"/>
  <c r="Y81" i="1"/>
  <c r="N73" i="1"/>
  <c r="L73" i="1" s="1"/>
  <c r="W83" i="1" l="1"/>
  <c r="Y82" i="1"/>
  <c r="N74" i="1"/>
  <c r="L74" i="1" s="1"/>
  <c r="W84" i="1" l="1"/>
  <c r="Y83" i="1"/>
  <c r="N75" i="1"/>
  <c r="L75" i="1" s="1"/>
  <c r="W85" i="1" l="1"/>
  <c r="Y84" i="1"/>
  <c r="N76" i="1"/>
  <c r="L76" i="1" s="1"/>
  <c r="W86" i="1" l="1"/>
  <c r="Y85" i="1"/>
  <c r="N77" i="1"/>
  <c r="L77" i="1" s="1"/>
  <c r="Y86" i="1" l="1"/>
  <c r="W87" i="1"/>
  <c r="N78" i="1"/>
  <c r="L78" i="1" s="1"/>
  <c r="Y87" i="1" l="1"/>
  <c r="W88" i="1"/>
  <c r="N79" i="1"/>
  <c r="L79" i="1" s="1"/>
  <c r="Y88" i="1" l="1"/>
  <c r="W89" i="1"/>
  <c r="Y89" i="1" s="1"/>
  <c r="N80" i="1"/>
  <c r="L80" i="1" s="1"/>
  <c r="N81" i="1" l="1"/>
  <c r="L81" i="1" s="1"/>
  <c r="N82" i="1" l="1"/>
  <c r="L82" i="1" s="1"/>
  <c r="N83" i="1" l="1"/>
  <c r="L83" i="1" s="1"/>
  <c r="N84" i="1" l="1"/>
  <c r="L84" i="1" s="1"/>
  <c r="N85" i="1" l="1"/>
  <c r="L85" i="1" s="1"/>
  <c r="N86" i="1" l="1"/>
  <c r="L86" i="1" s="1"/>
  <c r="N87" i="1" l="1"/>
  <c r="L87" i="1" s="1"/>
  <c r="N88" i="1" l="1"/>
  <c r="L88" i="1" s="1"/>
  <c r="N89" i="1" l="1"/>
  <c r="L89" i="1" s="1"/>
  <c r="N90" i="1" l="1"/>
  <c r="L90" i="1" s="1"/>
  <c r="N91" i="1" l="1"/>
  <c r="L91" i="1" s="1"/>
  <c r="N92" i="1" l="1"/>
  <c r="L92" i="1" s="1"/>
  <c r="N93" i="1" l="1"/>
  <c r="L93" i="1" s="1"/>
  <c r="N94" i="1" l="1"/>
  <c r="L94" i="1" s="1"/>
  <c r="N95" i="1" l="1"/>
  <c r="L95" i="1" s="1"/>
  <c r="N96" i="1" l="1"/>
  <c r="L96" i="1" s="1"/>
  <c r="N97" i="1" l="1"/>
  <c r="L97" i="1" s="1"/>
  <c r="N98" i="1" l="1"/>
  <c r="L98" i="1" s="1"/>
  <c r="N99" i="1" l="1"/>
  <c r="L99" i="1" s="1"/>
  <c r="N100" i="1" l="1"/>
  <c r="L100" i="1" s="1"/>
  <c r="N101" i="1" l="1"/>
  <c r="L101" i="1" s="1"/>
  <c r="N102" i="1" l="1"/>
  <c r="L102" i="1" s="1"/>
  <c r="N103" i="1" l="1"/>
  <c r="L103" i="1" s="1"/>
  <c r="N104" i="1" l="1"/>
  <c r="L104" i="1" s="1"/>
  <c r="N105" i="1" l="1"/>
  <c r="L105" i="1" s="1"/>
  <c r="N106" i="1" l="1"/>
  <c r="L106" i="1" s="1"/>
  <c r="N107" i="1" l="1"/>
  <c r="L107" i="1" s="1"/>
  <c r="N108" i="1" l="1"/>
  <c r="L108" i="1" s="1"/>
  <c r="N109" i="1" l="1"/>
  <c r="L109" i="1" s="1"/>
  <c r="N110" i="1" l="1"/>
  <c r="L110" i="1" s="1"/>
  <c r="N111" i="1" l="1"/>
  <c r="L111" i="1" s="1"/>
  <c r="N112" i="1" l="1"/>
  <c r="L112" i="1" s="1"/>
  <c r="N113" i="1" l="1"/>
  <c r="L113" i="1" s="1"/>
  <c r="N114" i="1" l="1"/>
  <c r="L114" i="1" s="1"/>
  <c r="N115" i="1" l="1"/>
  <c r="L115" i="1" s="1"/>
  <c r="N116" i="1" l="1"/>
  <c r="L116" i="1" s="1"/>
  <c r="N117" i="1" l="1"/>
  <c r="L117" i="1" s="1"/>
  <c r="N118" i="1" l="1"/>
  <c r="L118" i="1" s="1"/>
  <c r="N119" i="1" l="1"/>
  <c r="L119" i="1" s="1"/>
  <c r="N120" i="1" l="1"/>
  <c r="L120" i="1" s="1"/>
  <c r="N121" i="1" l="1"/>
  <c r="L121" i="1" s="1"/>
  <c r="N122" i="1" l="1"/>
  <c r="L122" i="1" s="1"/>
  <c r="N123" i="1" l="1"/>
  <c r="L123" i="1" s="1"/>
  <c r="N124" i="1" l="1"/>
  <c r="L124" i="1" s="1"/>
  <c r="N125" i="1" l="1"/>
  <c r="L125" i="1" s="1"/>
  <c r="N126" i="1" l="1"/>
  <c r="L126" i="1" s="1"/>
  <c r="N127" i="1" l="1"/>
  <c r="L127" i="1" s="1"/>
  <c r="N128" i="1" l="1"/>
  <c r="L128" i="1" s="1"/>
  <c r="N129" i="1" l="1"/>
  <c r="L129" i="1" s="1"/>
  <c r="N130" i="1" l="1"/>
  <c r="L130" i="1" s="1"/>
  <c r="N131" i="1" l="1"/>
  <c r="L131" i="1" s="1"/>
  <c r="N132" i="1" l="1"/>
  <c r="L132" i="1" s="1"/>
  <c r="N133" i="1" l="1"/>
  <c r="L133" i="1" s="1"/>
  <c r="N134" i="1" l="1"/>
  <c r="L134" i="1" s="1"/>
  <c r="N135" i="1" l="1"/>
  <c r="L135" i="1" s="1"/>
  <c r="N136" i="1" l="1"/>
  <c r="L136" i="1" s="1"/>
  <c r="N137" i="1" l="1"/>
  <c r="L137" i="1" s="1"/>
  <c r="N138" i="1" l="1"/>
  <c r="L138" i="1" s="1"/>
  <c r="N139" i="1" l="1"/>
  <c r="L139" i="1" s="1"/>
  <c r="N140" i="1" l="1"/>
  <c r="L140" i="1" s="1"/>
  <c r="N141" i="1" l="1"/>
  <c r="L141" i="1" s="1"/>
  <c r="N142" i="1" l="1"/>
  <c r="L142" i="1" s="1"/>
  <c r="N143" i="1" l="1"/>
  <c r="L143" i="1" s="1"/>
  <c r="N144" i="1" l="1"/>
  <c r="L144" i="1" s="1"/>
  <c r="N145" i="1" l="1"/>
  <c r="L145" i="1" s="1"/>
  <c r="N146" i="1" l="1"/>
  <c r="L146" i="1" s="1"/>
  <c r="N147" i="1" l="1"/>
  <c r="L147" i="1" s="1"/>
  <c r="N148" i="1" l="1"/>
  <c r="L148" i="1" s="1"/>
  <c r="N149" i="1" l="1"/>
  <c r="L149" i="1" s="1"/>
  <c r="N150" i="1" l="1"/>
  <c r="L150" i="1" s="1"/>
  <c r="N151" i="1" l="1"/>
  <c r="L151" i="1" s="1"/>
  <c r="N152" i="1" l="1"/>
  <c r="L152" i="1" s="1"/>
  <c r="N153" i="1" l="1"/>
  <c r="L153" i="1" s="1"/>
  <c r="N154" i="1" l="1"/>
  <c r="L154" i="1" s="1"/>
  <c r="N155" i="1" l="1"/>
  <c r="L155" i="1" s="1"/>
  <c r="N156" i="1" l="1"/>
  <c r="L156" i="1" s="1"/>
  <c r="N157" i="1" l="1"/>
  <c r="L157" i="1" s="1"/>
  <c r="N158" i="1" l="1"/>
  <c r="L158" i="1" s="1"/>
  <c r="N159" i="1" l="1"/>
  <c r="L159" i="1" s="1"/>
  <c r="N160" i="1" l="1"/>
  <c r="L160" i="1" s="1"/>
  <c r="N161" i="1" l="1"/>
  <c r="L161" i="1" s="1"/>
  <c r="N162" i="1" l="1"/>
  <c r="L162" i="1" s="1"/>
  <c r="N163" i="1" l="1"/>
  <c r="L163" i="1" s="1"/>
  <c r="N164" i="1" l="1"/>
  <c r="L164" i="1" s="1"/>
  <c r="N165" i="1" l="1"/>
  <c r="L165" i="1" s="1"/>
  <c r="N166" i="1" l="1"/>
  <c r="L166" i="1" s="1"/>
  <c r="N167" i="1" l="1"/>
  <c r="L167" i="1" s="1"/>
  <c r="N168" i="1" l="1"/>
  <c r="L168" i="1" s="1"/>
  <c r="N169" i="1" l="1"/>
  <c r="L169" i="1" s="1"/>
  <c r="N170" i="1" l="1"/>
  <c r="L170" i="1" s="1"/>
  <c r="N171" i="1" l="1"/>
  <c r="L171" i="1" s="1"/>
  <c r="N172" i="1" l="1"/>
  <c r="L172" i="1" s="1"/>
  <c r="N173" i="1" l="1"/>
  <c r="L173" i="1" s="1"/>
  <c r="N174" i="1" l="1"/>
  <c r="L174" i="1" s="1"/>
  <c r="N175" i="1" l="1"/>
  <c r="L175" i="1" s="1"/>
  <c r="N176" i="1" l="1"/>
  <c r="L176" i="1" s="1"/>
  <c r="N177" i="1" l="1"/>
  <c r="L177" i="1" s="1"/>
  <c r="N178" i="1" l="1"/>
  <c r="L178" i="1" s="1"/>
  <c r="N179" i="1" l="1"/>
  <c r="N180" i="1" l="1"/>
  <c r="L180" i="1" s="1"/>
  <c r="L179" i="1"/>
  <c r="N181" i="1" l="1"/>
  <c r="L181" i="1" s="1"/>
  <c r="N182" i="1" l="1"/>
  <c r="L182" i="1" s="1"/>
  <c r="N183" i="1" l="1"/>
  <c r="L183" i="1" s="1"/>
  <c r="N184" i="1" l="1"/>
  <c r="L184" i="1" s="1"/>
  <c r="N185" i="1" l="1"/>
  <c r="L185" i="1" s="1"/>
  <c r="N186" i="1" l="1"/>
  <c r="L186" i="1" s="1"/>
  <c r="N187" i="1" l="1"/>
  <c r="L187" i="1" s="1"/>
  <c r="N188" i="1" l="1"/>
  <c r="L188" i="1" s="1"/>
  <c r="N189" i="1" l="1"/>
  <c r="L189" i="1" s="1"/>
  <c r="N190" i="1" l="1"/>
  <c r="L190" i="1" s="1"/>
  <c r="N191" i="1" l="1"/>
  <c r="L191" i="1" s="1"/>
  <c r="N192" i="1" l="1"/>
  <c r="L192" i="1" s="1"/>
  <c r="N193" i="1" l="1"/>
  <c r="L193" i="1" s="1"/>
  <c r="N194" i="1" l="1"/>
  <c r="L194" i="1" s="1"/>
  <c r="N195" i="1" l="1"/>
  <c r="L195" i="1" s="1"/>
  <c r="N196" i="1" l="1"/>
  <c r="L196" i="1" s="1"/>
  <c r="N197" i="1" l="1"/>
  <c r="L197" i="1" s="1"/>
  <c r="N198" i="1" l="1"/>
  <c r="L198" i="1" s="1"/>
  <c r="N199" i="1" l="1"/>
  <c r="L199" i="1" s="1"/>
  <c r="N200" i="1" l="1"/>
  <c r="L200" i="1" s="1"/>
  <c r="N201" i="1" l="1"/>
  <c r="L201" i="1" s="1"/>
  <c r="N202" i="1" l="1"/>
  <c r="L202" i="1" s="1"/>
  <c r="N203" i="1" l="1"/>
  <c r="L203" i="1" s="1"/>
  <c r="N204" i="1" l="1"/>
  <c r="L204" i="1" s="1"/>
  <c r="N205" i="1" l="1"/>
  <c r="L205" i="1" s="1"/>
  <c r="N206" i="1" l="1"/>
  <c r="L206" i="1" s="1"/>
  <c r="N207" i="1" l="1"/>
  <c r="L207" i="1" s="1"/>
  <c r="N208" i="1" l="1"/>
  <c r="L208" i="1" s="1"/>
  <c r="N209" i="1" l="1"/>
  <c r="L209" i="1" s="1"/>
  <c r="N210" i="1" l="1"/>
  <c r="L210" i="1" s="1"/>
  <c r="N211" i="1" l="1"/>
  <c r="L211" i="1" s="1"/>
  <c r="N212" i="1" l="1"/>
  <c r="L212" i="1" s="1"/>
  <c r="N213" i="1" l="1"/>
  <c r="L213" i="1" s="1"/>
  <c r="N214" i="1" l="1"/>
  <c r="L214" i="1" s="1"/>
  <c r="N215" i="1" l="1"/>
  <c r="L215" i="1" s="1"/>
  <c r="N216" i="1" l="1"/>
  <c r="L216" i="1" s="1"/>
  <c r="N217" i="1" l="1"/>
  <c r="L217" i="1" s="1"/>
  <c r="N218" i="1" l="1"/>
  <c r="L218" i="1" s="1"/>
  <c r="N219" i="1" l="1"/>
  <c r="L219" i="1" s="1"/>
  <c r="N220" i="1" l="1"/>
  <c r="L220" i="1" s="1"/>
  <c r="N221" i="1" l="1"/>
  <c r="L221" i="1" s="1"/>
  <c r="N222" i="1" l="1"/>
  <c r="L222" i="1" s="1"/>
  <c r="N223" i="1" l="1"/>
  <c r="L223" i="1" s="1"/>
  <c r="N224" i="1" l="1"/>
  <c r="L224" i="1" s="1"/>
  <c r="N225" i="1" l="1"/>
  <c r="L225" i="1" s="1"/>
  <c r="N226" i="1" l="1"/>
  <c r="L226" i="1" s="1"/>
  <c r="N227" i="1" l="1"/>
  <c r="L227" i="1" s="1"/>
  <c r="N228" i="1" l="1"/>
  <c r="L228" i="1" s="1"/>
  <c r="N229" i="1" l="1"/>
  <c r="L229" i="1" s="1"/>
  <c r="N230" i="1" l="1"/>
  <c r="L230" i="1" s="1"/>
  <c r="N231" i="1" l="1"/>
  <c r="L231" i="1" s="1"/>
  <c r="N232" i="1" l="1"/>
  <c r="L232" i="1" s="1"/>
  <c r="N233" i="1" l="1"/>
  <c r="L233" i="1" s="1"/>
  <c r="N234" i="1" l="1"/>
  <c r="L234" i="1" s="1"/>
  <c r="N235" i="1" l="1"/>
  <c r="L235" i="1" s="1"/>
  <c r="N236" i="1" l="1"/>
  <c r="L236" i="1" s="1"/>
  <c r="N237" i="1" l="1"/>
  <c r="L237" i="1" s="1"/>
  <c r="N238" i="1" l="1"/>
  <c r="L238" i="1" s="1"/>
  <c r="N239" i="1" l="1"/>
  <c r="L239" i="1" s="1"/>
  <c r="N240" i="1" l="1"/>
  <c r="L240" i="1" s="1"/>
  <c r="N241" i="1" l="1"/>
  <c r="L241" i="1" s="1"/>
  <c r="N242" i="1" l="1"/>
  <c r="L242" i="1" s="1"/>
  <c r="N243" i="1" l="1"/>
  <c r="L243" i="1" s="1"/>
  <c r="N244" i="1" l="1"/>
  <c r="L244" i="1" s="1"/>
  <c r="N245" i="1" l="1"/>
  <c r="L245" i="1" s="1"/>
  <c r="N246" i="1" l="1"/>
  <c r="L246" i="1" s="1"/>
  <c r="N247" i="1" l="1"/>
  <c r="L247" i="1" s="1"/>
  <c r="N248" i="1" l="1"/>
  <c r="L248" i="1" s="1"/>
  <c r="N249" i="1" l="1"/>
  <c r="L249" i="1" s="1"/>
  <c r="N250" i="1" l="1"/>
  <c r="L250" i="1" s="1"/>
  <c r="N251" i="1" l="1"/>
  <c r="L251" i="1" s="1"/>
  <c r="N252" i="1" l="1"/>
  <c r="L252" i="1" s="1"/>
  <c r="N253" i="1" l="1"/>
  <c r="L253" i="1" s="1"/>
  <c r="N254" i="1" l="1"/>
  <c r="L254" i="1" s="1"/>
  <c r="N255" i="1" l="1"/>
  <c r="L255" i="1" s="1"/>
  <c r="N256" i="1" l="1"/>
  <c r="L256" i="1" s="1"/>
  <c r="N257" i="1" l="1"/>
  <c r="L257" i="1" s="1"/>
  <c r="N258" i="1" l="1"/>
  <c r="L258" i="1" s="1"/>
  <c r="N259" i="1" l="1"/>
  <c r="L259" i="1" s="1"/>
  <c r="N260" i="1" l="1"/>
  <c r="L260" i="1" s="1"/>
  <c r="N261" i="1" l="1"/>
  <c r="L261" i="1" s="1"/>
  <c r="N262" i="1" l="1"/>
  <c r="L262" i="1" s="1"/>
  <c r="N263" i="1" l="1"/>
  <c r="L263" i="1" s="1"/>
  <c r="N264" i="1" l="1"/>
  <c r="L264" i="1" s="1"/>
  <c r="N265" i="1" l="1"/>
  <c r="L265" i="1" s="1"/>
  <c r="N266" i="1" l="1"/>
  <c r="L266" i="1" s="1"/>
  <c r="N267" i="1" l="1"/>
  <c r="L267" i="1" s="1"/>
  <c r="N268" i="1" l="1"/>
  <c r="L268" i="1" s="1"/>
  <c r="N269" i="1" l="1"/>
  <c r="L269" i="1" s="1"/>
  <c r="N270" i="1" l="1"/>
  <c r="L270" i="1" s="1"/>
  <c r="N271" i="1" l="1"/>
  <c r="L271" i="1" s="1"/>
  <c r="N272" i="1" l="1"/>
  <c r="L272" i="1" s="1"/>
  <c r="N273" i="1" l="1"/>
  <c r="L273" i="1" s="1"/>
  <c r="N274" i="1" l="1"/>
  <c r="L274" i="1" s="1"/>
  <c r="N275" i="1" l="1"/>
  <c r="L275" i="1" s="1"/>
  <c r="N276" i="1" l="1"/>
  <c r="L276" i="1" s="1"/>
  <c r="N277" i="1" l="1"/>
  <c r="L277" i="1" s="1"/>
  <c r="N278" i="1" l="1"/>
  <c r="L278" i="1" s="1"/>
  <c r="N279" i="1" l="1"/>
  <c r="L279" i="1" s="1"/>
  <c r="N280" i="1" l="1"/>
  <c r="L280" i="1" s="1"/>
  <c r="N281" i="1" l="1"/>
  <c r="L281" i="1" s="1"/>
  <c r="N282" i="1" l="1"/>
  <c r="L282" i="1" s="1"/>
  <c r="N283" i="1" l="1"/>
  <c r="L283" i="1" s="1"/>
  <c r="N284" i="1" l="1"/>
  <c r="L284" i="1" s="1"/>
  <c r="N285" i="1" l="1"/>
  <c r="L285" i="1" s="1"/>
  <c r="N286" i="1" l="1"/>
  <c r="L286" i="1" s="1"/>
  <c r="N287" i="1" l="1"/>
  <c r="L287" i="1" s="1"/>
  <c r="N288" i="1" l="1"/>
  <c r="L288" i="1" s="1"/>
  <c r="N289" i="1" l="1"/>
  <c r="L289" i="1" s="1"/>
  <c r="N290" i="1" l="1"/>
  <c r="L290" i="1" s="1"/>
  <c r="N291" i="1" l="1"/>
  <c r="L291" i="1" s="1"/>
  <c r="N292" i="1" l="1"/>
  <c r="L292" i="1" s="1"/>
  <c r="N293" i="1" l="1"/>
  <c r="L293" i="1" s="1"/>
  <c r="N294" i="1" l="1"/>
  <c r="L294" i="1" s="1"/>
  <c r="N295" i="1" l="1"/>
  <c r="L295" i="1" s="1"/>
  <c r="N296" i="1" l="1"/>
  <c r="L296" i="1" s="1"/>
  <c r="N297" i="1" l="1"/>
  <c r="L297" i="1" s="1"/>
  <c r="N298" i="1" l="1"/>
  <c r="L298" i="1" s="1"/>
  <c r="N299" i="1" l="1"/>
  <c r="L299" i="1" s="1"/>
  <c r="N300" i="1" l="1"/>
  <c r="L300" i="1" s="1"/>
  <c r="N301" i="1" l="1"/>
  <c r="L301" i="1" s="1"/>
  <c r="N302" i="1" l="1"/>
  <c r="L302" i="1" s="1"/>
  <c r="N303" i="1" l="1"/>
  <c r="L303" i="1" s="1"/>
  <c r="N304" i="1" l="1"/>
  <c r="L304" i="1" s="1"/>
  <c r="N305" i="1" l="1"/>
  <c r="L305" i="1" s="1"/>
  <c r="N306" i="1" l="1"/>
  <c r="L306" i="1" s="1"/>
  <c r="N307" i="1" l="1"/>
  <c r="L307" i="1" s="1"/>
  <c r="N308" i="1" l="1"/>
  <c r="L308" i="1" s="1"/>
  <c r="N309" i="1" l="1"/>
  <c r="L309" i="1" s="1"/>
  <c r="N310" i="1" l="1"/>
  <c r="L310" i="1" s="1"/>
  <c r="N311" i="1" l="1"/>
  <c r="L311" i="1" s="1"/>
  <c r="N312" i="1" l="1"/>
  <c r="L312" i="1" s="1"/>
  <c r="N313" i="1" l="1"/>
  <c r="L313" i="1" s="1"/>
  <c r="N314" i="1" l="1"/>
  <c r="L314" i="1" s="1"/>
  <c r="N315" i="1" l="1"/>
  <c r="L315" i="1" s="1"/>
  <c r="N316" i="1" l="1"/>
  <c r="L316" i="1" s="1"/>
  <c r="N317" i="1" l="1"/>
  <c r="L317" i="1" s="1"/>
  <c r="N318" i="1" l="1"/>
  <c r="L318" i="1" s="1"/>
  <c r="N319" i="1" l="1"/>
  <c r="L319" i="1" s="1"/>
  <c r="N320" i="1" l="1"/>
  <c r="L320" i="1" s="1"/>
  <c r="N321" i="1" l="1"/>
  <c r="L321" i="1" s="1"/>
  <c r="N322" i="1" l="1"/>
  <c r="L322" i="1" s="1"/>
  <c r="N323" i="1" l="1"/>
  <c r="L323" i="1" s="1"/>
  <c r="N324" i="1" l="1"/>
  <c r="L324" i="1" s="1"/>
  <c r="N325" i="1" l="1"/>
  <c r="L325" i="1" s="1"/>
  <c r="N326" i="1" l="1"/>
  <c r="L326" i="1" s="1"/>
  <c r="N327" i="1" l="1"/>
  <c r="L327" i="1" s="1"/>
  <c r="N328" i="1" l="1"/>
  <c r="L328" i="1" s="1"/>
  <c r="N329" i="1" l="1"/>
  <c r="L329" i="1" s="1"/>
  <c r="N330" i="1" l="1"/>
  <c r="L330" i="1" s="1"/>
  <c r="N331" i="1" l="1"/>
  <c r="L331" i="1" s="1"/>
  <c r="N332" i="1" l="1"/>
  <c r="L332" i="1" s="1"/>
  <c r="N333" i="1" l="1"/>
  <c r="L333" i="1" s="1"/>
  <c r="N334" i="1" l="1"/>
  <c r="L334" i="1" s="1"/>
  <c r="N335" i="1" l="1"/>
  <c r="L335" i="1" s="1"/>
  <c r="N336" i="1" l="1"/>
  <c r="L336" i="1" s="1"/>
  <c r="N337" i="1" l="1"/>
  <c r="L337" i="1" s="1"/>
  <c r="N338" i="1" l="1"/>
  <c r="L338" i="1" s="1"/>
  <c r="N339" i="1" l="1"/>
  <c r="L339" i="1" s="1"/>
  <c r="N340" i="1" l="1"/>
  <c r="L340" i="1" s="1"/>
  <c r="N341" i="1" l="1"/>
  <c r="L341" i="1" s="1"/>
  <c r="N342" i="1" l="1"/>
  <c r="L342" i="1" s="1"/>
  <c r="N343" i="1" l="1"/>
  <c r="L343" i="1" s="1"/>
  <c r="N344" i="1" l="1"/>
  <c r="L344" i="1" s="1"/>
  <c r="N345" i="1" l="1"/>
  <c r="L345" i="1" s="1"/>
  <c r="N346" i="1" l="1"/>
  <c r="L346" i="1" s="1"/>
  <c r="N347" i="1" l="1"/>
  <c r="L347" i="1" s="1"/>
  <c r="N348" i="1" l="1"/>
  <c r="L348" i="1" s="1"/>
  <c r="N349" i="1" l="1"/>
  <c r="L349" i="1" s="1"/>
  <c r="N350" i="1" l="1"/>
  <c r="L350" i="1" s="1"/>
  <c r="N351" i="1" l="1"/>
  <c r="L351" i="1" s="1"/>
  <c r="N352" i="1" l="1"/>
  <c r="L352" i="1" s="1"/>
  <c r="N353" i="1" l="1"/>
  <c r="L353" i="1" s="1"/>
  <c r="N354" i="1" l="1"/>
  <c r="L354" i="1" s="1"/>
  <c r="N355" i="1" l="1"/>
  <c r="L355" i="1" s="1"/>
  <c r="N356" i="1" l="1"/>
  <c r="L356" i="1" s="1"/>
  <c r="N357" i="1" l="1"/>
  <c r="L357" i="1" s="1"/>
  <c r="N358" i="1" l="1"/>
  <c r="L358" i="1" s="1"/>
  <c r="N359" i="1" l="1"/>
  <c r="L359" i="1" s="1"/>
  <c r="N360" i="1" l="1"/>
  <c r="L360" i="1" s="1"/>
  <c r="N361" i="1" l="1"/>
  <c r="L361" i="1" s="1"/>
  <c r="N362" i="1" l="1"/>
  <c r="L362" i="1" s="1"/>
  <c r="N363" i="1" l="1"/>
  <c r="L363" i="1" s="1"/>
  <c r="N364" i="1" l="1"/>
  <c r="L364" i="1" s="1"/>
  <c r="N365" i="1" l="1"/>
  <c r="L365" i="1" s="1"/>
  <c r="N366" i="1" l="1"/>
  <c r="L366" i="1" s="1"/>
  <c r="N367" i="1" l="1"/>
  <c r="L367" i="1" s="1"/>
  <c r="N368" i="1" l="1"/>
  <c r="L368" i="1" s="1"/>
  <c r="N369" i="1" l="1"/>
  <c r="L369" i="1" s="1"/>
  <c r="N370" i="1" l="1"/>
  <c r="L370" i="1" s="1"/>
  <c r="N371" i="1" l="1"/>
  <c r="L371" i="1" s="1"/>
  <c r="N372" i="1" l="1"/>
  <c r="L372" i="1" s="1"/>
  <c r="N373" i="1" l="1"/>
  <c r="L373" i="1" s="1"/>
  <c r="N374" i="1" l="1"/>
  <c r="L374" i="1" s="1"/>
  <c r="N375" i="1" l="1"/>
  <c r="L375" i="1" s="1"/>
  <c r="N376" i="1" l="1"/>
  <c r="L376" i="1" s="1"/>
  <c r="N377" i="1" l="1"/>
  <c r="L377" i="1" s="1"/>
  <c r="N378" i="1" l="1"/>
  <c r="L378" i="1" s="1"/>
  <c r="N379" i="1" l="1"/>
  <c r="L379" i="1" s="1"/>
  <c r="N380" i="1" l="1"/>
  <c r="L380" i="1" s="1"/>
  <c r="N381" i="1" l="1"/>
  <c r="L381" i="1" s="1"/>
  <c r="N382" i="1" l="1"/>
  <c r="L382" i="1" s="1"/>
  <c r="N383" i="1" l="1"/>
  <c r="L383" i="1" s="1"/>
  <c r="N384" i="1" l="1"/>
  <c r="L384" i="1" s="1"/>
  <c r="N385" i="1" l="1"/>
  <c r="L385" i="1" s="1"/>
  <c r="N386" i="1" l="1"/>
  <c r="L386" i="1" s="1"/>
  <c r="N387" i="1" l="1"/>
  <c r="L387" i="1" s="1"/>
  <c r="N388" i="1" l="1"/>
  <c r="L388" i="1" s="1"/>
  <c r="N389" i="1" l="1"/>
  <c r="L389" i="1" s="1"/>
  <c r="N390" i="1" l="1"/>
  <c r="L390" i="1" s="1"/>
  <c r="N391" i="1" l="1"/>
  <c r="L391" i="1" s="1"/>
  <c r="N392" i="1" l="1"/>
  <c r="L392" i="1" s="1"/>
  <c r="N393" i="1" l="1"/>
  <c r="L393" i="1" s="1"/>
  <c r="N394" i="1" l="1"/>
  <c r="L394" i="1" s="1"/>
  <c r="N395" i="1" l="1"/>
  <c r="L395" i="1" s="1"/>
  <c r="N396" i="1" l="1"/>
  <c r="L396" i="1" s="1"/>
  <c r="N397" i="1" l="1"/>
  <c r="L397" i="1" s="1"/>
  <c r="N398" i="1" l="1"/>
  <c r="L398" i="1" s="1"/>
  <c r="N399" i="1" l="1"/>
  <c r="L399" i="1" s="1"/>
  <c r="N400" i="1" l="1"/>
  <c r="L400" i="1" s="1"/>
  <c r="N401" i="1" l="1"/>
  <c r="L401" i="1" s="1"/>
  <c r="N402" i="1" l="1"/>
  <c r="L402" i="1" s="1"/>
  <c r="N403" i="1" l="1"/>
  <c r="L403" i="1" s="1"/>
  <c r="N404" i="1" l="1"/>
  <c r="L404" i="1" s="1"/>
  <c r="N405" i="1" l="1"/>
  <c r="L405" i="1" s="1"/>
  <c r="N406" i="1" l="1"/>
  <c r="L406" i="1" s="1"/>
  <c r="N407" i="1" l="1"/>
  <c r="L407" i="1" s="1"/>
  <c r="N408" i="1" l="1"/>
  <c r="L408" i="1" s="1"/>
  <c r="N409" i="1" l="1"/>
  <c r="L409" i="1" s="1"/>
  <c r="N410" i="1" l="1"/>
  <c r="L410" i="1" s="1"/>
  <c r="N411" i="1" l="1"/>
  <c r="L411" i="1" s="1"/>
  <c r="N412" i="1" l="1"/>
  <c r="L412" i="1" s="1"/>
  <c r="N413" i="1" l="1"/>
  <c r="L413" i="1" s="1"/>
  <c r="N414" i="1" l="1"/>
  <c r="L414" i="1" s="1"/>
  <c r="N415" i="1" l="1"/>
  <c r="L415" i="1" s="1"/>
  <c r="N416" i="1" l="1"/>
  <c r="L416" i="1" s="1"/>
  <c r="N417" i="1" l="1"/>
  <c r="L417" i="1" s="1"/>
  <c r="N418" i="1" l="1"/>
  <c r="L418" i="1" s="1"/>
  <c r="N419" i="1" l="1"/>
  <c r="L419" i="1" s="1"/>
  <c r="N420" i="1" l="1"/>
  <c r="L420" i="1" s="1"/>
  <c r="N421" i="1" l="1"/>
  <c r="L421" i="1" s="1"/>
  <c r="N422" i="1" l="1"/>
  <c r="L422" i="1" s="1"/>
  <c r="N423" i="1" l="1"/>
  <c r="L423" i="1" s="1"/>
  <c r="N424" i="1" l="1"/>
  <c r="L424" i="1" s="1"/>
  <c r="N425" i="1" l="1"/>
  <c r="L425" i="1" s="1"/>
  <c r="N426" i="1" l="1"/>
  <c r="L426" i="1" s="1"/>
  <c r="N427" i="1" l="1"/>
  <c r="L427" i="1" s="1"/>
  <c r="N428" i="1" l="1"/>
  <c r="L428" i="1" s="1"/>
  <c r="N429" i="1" l="1"/>
  <c r="L429" i="1" s="1"/>
  <c r="N430" i="1" l="1"/>
  <c r="L430" i="1" s="1"/>
  <c r="N431" i="1" l="1"/>
  <c r="L431" i="1" s="1"/>
  <c r="N432" i="1" l="1"/>
  <c r="L432" i="1" s="1"/>
  <c r="N433" i="1" l="1"/>
  <c r="L433" i="1" s="1"/>
  <c r="N434" i="1" l="1"/>
  <c r="L434" i="1" s="1"/>
  <c r="N435" i="1" l="1"/>
  <c r="L435" i="1" s="1"/>
  <c r="N436" i="1" l="1"/>
  <c r="L436" i="1" s="1"/>
  <c r="N437" i="1" l="1"/>
  <c r="L437" i="1" s="1"/>
  <c r="N438" i="1" l="1"/>
  <c r="L438" i="1" s="1"/>
  <c r="N439" i="1" l="1"/>
  <c r="L439" i="1" s="1"/>
  <c r="N440" i="1" l="1"/>
  <c r="L440" i="1" s="1"/>
  <c r="N441" i="1" l="1"/>
  <c r="L441" i="1" s="1"/>
  <c r="N442" i="1" l="1"/>
  <c r="L442" i="1" s="1"/>
  <c r="N443" i="1" l="1"/>
  <c r="L443" i="1" s="1"/>
  <c r="N444" i="1" l="1"/>
  <c r="L444" i="1" s="1"/>
  <c r="N445" i="1" l="1"/>
  <c r="L445" i="1" s="1"/>
  <c r="N446" i="1" l="1"/>
  <c r="L446" i="1" s="1"/>
  <c r="N447" i="1" l="1"/>
  <c r="L447" i="1" s="1"/>
  <c r="N448" i="1" l="1"/>
  <c r="L448" i="1" s="1"/>
  <c r="N449" i="1" l="1"/>
  <c r="L449" i="1" s="1"/>
  <c r="N450" i="1" l="1"/>
  <c r="L450" i="1" s="1"/>
  <c r="N451" i="1" l="1"/>
  <c r="L451" i="1" s="1"/>
  <c r="N452" i="1" l="1"/>
  <c r="L452" i="1" s="1"/>
  <c r="N453" i="1" l="1"/>
  <c r="L453" i="1" s="1"/>
  <c r="N454" i="1" l="1"/>
  <c r="L454" i="1" s="1"/>
  <c r="N455" i="1" l="1"/>
  <c r="L455" i="1" s="1"/>
  <c r="N456" i="1" l="1"/>
  <c r="L456" i="1" s="1"/>
  <c r="N457" i="1" l="1"/>
  <c r="L457" i="1" s="1"/>
  <c r="N458" i="1" l="1"/>
  <c r="L458" i="1" s="1"/>
  <c r="N459" i="1" l="1"/>
  <c r="L459" i="1" s="1"/>
  <c r="N460" i="1" l="1"/>
  <c r="L460" i="1" s="1"/>
  <c r="N461" i="1" l="1"/>
  <c r="L461" i="1" s="1"/>
  <c r="N462" i="1" l="1"/>
  <c r="L462" i="1" s="1"/>
  <c r="N463" i="1" l="1"/>
  <c r="L463" i="1" s="1"/>
  <c r="N464" i="1" l="1"/>
  <c r="L464" i="1" s="1"/>
  <c r="N465" i="1" l="1"/>
  <c r="L465" i="1" s="1"/>
  <c r="N466" i="1" l="1"/>
  <c r="L466" i="1" s="1"/>
  <c r="N467" i="1" l="1"/>
  <c r="L467" i="1" s="1"/>
  <c r="N468" i="1" l="1"/>
  <c r="L468" i="1" s="1"/>
  <c r="N469" i="1" l="1"/>
  <c r="L469" i="1" s="1"/>
  <c r="N470" i="1" l="1"/>
  <c r="L470" i="1" s="1"/>
  <c r="N471" i="1" l="1"/>
  <c r="L471" i="1" s="1"/>
  <c r="N472" i="1" l="1"/>
  <c r="L472" i="1" s="1"/>
  <c r="N473" i="1" l="1"/>
  <c r="L473" i="1" s="1"/>
  <c r="N474" i="1" l="1"/>
  <c r="L474" i="1" s="1"/>
  <c r="N475" i="1" l="1"/>
  <c r="L475" i="1" s="1"/>
  <c r="N476" i="1" l="1"/>
  <c r="L476" i="1" s="1"/>
  <c r="N477" i="1" l="1"/>
  <c r="L477" i="1" s="1"/>
  <c r="N478" i="1" l="1"/>
  <c r="L478" i="1" s="1"/>
  <c r="N479" i="1" l="1"/>
  <c r="L479" i="1" s="1"/>
  <c r="N480" i="1" l="1"/>
  <c r="L480" i="1" s="1"/>
  <c r="N481" i="1" l="1"/>
  <c r="L481" i="1" s="1"/>
  <c r="N482" i="1" l="1"/>
  <c r="L482" i="1" s="1"/>
  <c r="N483" i="1" l="1"/>
  <c r="L483" i="1" s="1"/>
  <c r="N484" i="1" l="1"/>
  <c r="L484" i="1" s="1"/>
  <c r="N485" i="1" l="1"/>
  <c r="L485" i="1" s="1"/>
  <c r="N486" i="1" l="1"/>
  <c r="L486" i="1" s="1"/>
  <c r="N487" i="1" l="1"/>
  <c r="L487" i="1" s="1"/>
  <c r="N488" i="1" l="1"/>
  <c r="L488" i="1" s="1"/>
  <c r="N489" i="1" l="1"/>
  <c r="L489" i="1" s="1"/>
  <c r="N490" i="1" l="1"/>
  <c r="L490" i="1" s="1"/>
  <c r="N491" i="1" l="1"/>
  <c r="L491" i="1" s="1"/>
  <c r="N492" i="1" l="1"/>
  <c r="L492" i="1" s="1"/>
  <c r="N493" i="1" l="1"/>
  <c r="L493" i="1" s="1"/>
  <c r="N494" i="1" l="1"/>
  <c r="L494" i="1" s="1"/>
  <c r="N495" i="1" l="1"/>
  <c r="L495" i="1" s="1"/>
  <c r="N496" i="1" l="1"/>
  <c r="L496" i="1" s="1"/>
  <c r="N497" i="1" l="1"/>
  <c r="L497" i="1" s="1"/>
  <c r="N498" i="1" l="1"/>
  <c r="L498" i="1" s="1"/>
  <c r="N499" i="1" l="1"/>
  <c r="L499" i="1" s="1"/>
  <c r="N500" i="1" l="1"/>
  <c r="L500" i="1" s="1"/>
  <c r="N501" i="1" l="1"/>
  <c r="L501" i="1" s="1"/>
  <c r="N502" i="1" l="1"/>
  <c r="L502" i="1" s="1"/>
  <c r="N503" i="1" l="1"/>
  <c r="L503" i="1" s="1"/>
  <c r="N504" i="1" l="1"/>
  <c r="L504" i="1" s="1"/>
  <c r="N505" i="1" l="1"/>
  <c r="L505" i="1" s="1"/>
  <c r="N506" i="1" l="1"/>
  <c r="L506" i="1" s="1"/>
  <c r="N507" i="1" l="1"/>
  <c r="L507" i="1" s="1"/>
  <c r="N508" i="1" l="1"/>
  <c r="L508" i="1" s="1"/>
  <c r="N509" i="1" l="1"/>
  <c r="L509" i="1" s="1"/>
  <c r="N510" i="1" l="1"/>
  <c r="L510" i="1" s="1"/>
  <c r="N511" i="1" l="1"/>
  <c r="L511" i="1" s="1"/>
  <c r="N512" i="1" l="1"/>
  <c r="L512" i="1" s="1"/>
  <c r="N513" i="1" l="1"/>
  <c r="L513" i="1" s="1"/>
  <c r="N514" i="1" l="1"/>
  <c r="L514" i="1" s="1"/>
  <c r="N515" i="1" l="1"/>
  <c r="L515" i="1" s="1"/>
  <c r="N516" i="1" l="1"/>
  <c r="L516" i="1" s="1"/>
  <c r="N517" i="1" l="1"/>
  <c r="L517" i="1" s="1"/>
  <c r="N518" i="1" l="1"/>
  <c r="L518" i="1" s="1"/>
  <c r="N519" i="1" l="1"/>
  <c r="L519" i="1" s="1"/>
  <c r="N520" i="1" l="1"/>
  <c r="L520" i="1" s="1"/>
  <c r="N521" i="1" l="1"/>
  <c r="L521" i="1" s="1"/>
  <c r="N522" i="1" l="1"/>
  <c r="L522" i="1" s="1"/>
  <c r="N523" i="1" l="1"/>
  <c r="L523" i="1" s="1"/>
  <c r="N524" i="1" l="1"/>
  <c r="L524" i="1" s="1"/>
  <c r="N525" i="1" l="1"/>
  <c r="L525" i="1" s="1"/>
  <c r="N526" i="1" l="1"/>
  <c r="L526" i="1" s="1"/>
  <c r="N527" i="1" l="1"/>
  <c r="L527" i="1" s="1"/>
  <c r="N528" i="1" l="1"/>
  <c r="L528" i="1" s="1"/>
  <c r="N529" i="1" l="1"/>
  <c r="L529" i="1" s="1"/>
  <c r="N530" i="1" l="1"/>
  <c r="L530" i="1" s="1"/>
  <c r="N531" i="1" l="1"/>
  <c r="L531" i="1" s="1"/>
  <c r="N532" i="1" l="1"/>
  <c r="L532" i="1" s="1"/>
  <c r="N533" i="1" l="1"/>
  <c r="L533" i="1" s="1"/>
  <c r="N534" i="1" l="1"/>
  <c r="L534" i="1" s="1"/>
  <c r="N535" i="1" l="1"/>
  <c r="L535" i="1" s="1"/>
  <c r="N536" i="1" l="1"/>
  <c r="L536" i="1" s="1"/>
  <c r="N537" i="1" l="1"/>
  <c r="L537" i="1" s="1"/>
  <c r="N538" i="1" l="1"/>
  <c r="L538" i="1" s="1"/>
  <c r="N539" i="1" l="1"/>
  <c r="L539" i="1" s="1"/>
  <c r="N540" i="1" l="1"/>
  <c r="L540" i="1" s="1"/>
  <c r="N541" i="1" l="1"/>
  <c r="L541" i="1" s="1"/>
  <c r="N542" i="1" l="1"/>
  <c r="L542" i="1" s="1"/>
  <c r="N543" i="1" l="1"/>
  <c r="L543" i="1" s="1"/>
  <c r="N544" i="1" l="1"/>
  <c r="L544" i="1" s="1"/>
  <c r="N545" i="1" l="1"/>
  <c r="L545" i="1" s="1"/>
  <c r="N546" i="1" l="1"/>
  <c r="L546" i="1" s="1"/>
  <c r="N547" i="1" l="1"/>
  <c r="L547" i="1" s="1"/>
  <c r="N548" i="1" l="1"/>
  <c r="L548" i="1" s="1"/>
  <c r="N549" i="1" l="1"/>
  <c r="L549" i="1" s="1"/>
  <c r="N550" i="1" l="1"/>
  <c r="L550" i="1" s="1"/>
  <c r="N551" i="1" l="1"/>
  <c r="L551" i="1" s="1"/>
  <c r="N552" i="1" l="1"/>
  <c r="L552" i="1" s="1"/>
  <c r="N553" i="1" l="1"/>
  <c r="L553" i="1" s="1"/>
  <c r="N554" i="1" l="1"/>
  <c r="L554" i="1" s="1"/>
  <c r="N555" i="1" l="1"/>
  <c r="L555" i="1" s="1"/>
  <c r="N556" i="1" l="1"/>
  <c r="L556" i="1" s="1"/>
  <c r="N557" i="1" l="1"/>
  <c r="L557" i="1" s="1"/>
  <c r="N558" i="1" l="1"/>
  <c r="L558" i="1" s="1"/>
  <c r="N559" i="1" l="1"/>
  <c r="L559" i="1" s="1"/>
  <c r="N560" i="1" l="1"/>
  <c r="L560" i="1" s="1"/>
  <c r="N561" i="1" l="1"/>
  <c r="L561" i="1" s="1"/>
  <c r="N562" i="1" l="1"/>
  <c r="L562" i="1" s="1"/>
  <c r="N563" i="1" l="1"/>
  <c r="L563" i="1" s="1"/>
  <c r="N564" i="1" l="1"/>
  <c r="L564" i="1" s="1"/>
  <c r="N565" i="1" l="1"/>
  <c r="L565" i="1" s="1"/>
  <c r="N566" i="1" l="1"/>
  <c r="L566" i="1" s="1"/>
  <c r="N567" i="1" l="1"/>
  <c r="L567" i="1" s="1"/>
  <c r="N568" i="1" l="1"/>
  <c r="L568" i="1" s="1"/>
  <c r="N569" i="1" l="1"/>
  <c r="L569" i="1" s="1"/>
  <c r="N570" i="1" l="1"/>
  <c r="L570" i="1" s="1"/>
  <c r="N571" i="1" l="1"/>
  <c r="L571" i="1" s="1"/>
  <c r="N572" i="1" l="1"/>
  <c r="L572" i="1" s="1"/>
  <c r="N573" i="1" l="1"/>
  <c r="L573" i="1" s="1"/>
  <c r="N574" i="1" l="1"/>
  <c r="L574" i="1" s="1"/>
  <c r="N575" i="1" l="1"/>
  <c r="L575" i="1" s="1"/>
  <c r="N576" i="1" l="1"/>
  <c r="L576" i="1" s="1"/>
  <c r="N577" i="1" l="1"/>
  <c r="L577" i="1" s="1"/>
  <c r="N578" i="1" l="1"/>
  <c r="L578" i="1" s="1"/>
  <c r="N579" i="1" l="1"/>
  <c r="L579" i="1" s="1"/>
  <c r="N580" i="1" l="1"/>
  <c r="L580" i="1" s="1"/>
  <c r="N581" i="1" l="1"/>
  <c r="L581" i="1" s="1"/>
  <c r="N582" i="1" l="1"/>
  <c r="L582" i="1" s="1"/>
  <c r="N583" i="1" l="1"/>
  <c r="L583" i="1" s="1"/>
  <c r="N584" i="1" l="1"/>
  <c r="L584" i="1" s="1"/>
  <c r="N585" i="1" l="1"/>
  <c r="L585" i="1" s="1"/>
  <c r="N586" i="1" l="1"/>
  <c r="L586" i="1" s="1"/>
  <c r="N587" i="1" l="1"/>
  <c r="L587" i="1" s="1"/>
  <c r="N588" i="1" l="1"/>
  <c r="L588" i="1" s="1"/>
  <c r="N589" i="1" l="1"/>
  <c r="L589" i="1" s="1"/>
  <c r="N590" i="1" l="1"/>
  <c r="L590" i="1" s="1"/>
  <c r="N591" i="1" l="1"/>
  <c r="L591" i="1" s="1"/>
  <c r="N592" i="1" l="1"/>
  <c r="L592" i="1" s="1"/>
  <c r="N593" i="1" l="1"/>
  <c r="L593" i="1" s="1"/>
  <c r="N594" i="1" l="1"/>
  <c r="L594" i="1" s="1"/>
  <c r="N595" i="1" l="1"/>
  <c r="L595" i="1" s="1"/>
  <c r="N596" i="1" l="1"/>
  <c r="L596" i="1" s="1"/>
  <c r="N597" i="1" l="1"/>
  <c r="L597" i="1" s="1"/>
  <c r="N598" i="1" l="1"/>
  <c r="L598" i="1" s="1"/>
  <c r="N599" i="1" l="1"/>
  <c r="L599" i="1" s="1"/>
  <c r="N600" i="1" l="1"/>
  <c r="L600" i="1" s="1"/>
  <c r="N601" i="1" l="1"/>
  <c r="L601" i="1" s="1"/>
  <c r="N602" i="1" l="1"/>
  <c r="L602" i="1" s="1"/>
  <c r="N603" i="1" l="1"/>
  <c r="L603" i="1" s="1"/>
  <c r="N604" i="1" l="1"/>
  <c r="L604" i="1" s="1"/>
  <c r="N605" i="1" l="1"/>
  <c r="L605" i="1" s="1"/>
  <c r="N606" i="1" l="1"/>
  <c r="L606" i="1" s="1"/>
  <c r="N607" i="1" l="1"/>
  <c r="L607" i="1" s="1"/>
  <c r="N608" i="1" l="1"/>
  <c r="L608" i="1" s="1"/>
  <c r="N609" i="1" l="1"/>
  <c r="L609" i="1" s="1"/>
  <c r="N610" i="1" l="1"/>
  <c r="L610" i="1" s="1"/>
  <c r="N611" i="1" l="1"/>
  <c r="L611" i="1" s="1"/>
  <c r="N612" i="1" l="1"/>
  <c r="L612" i="1" s="1"/>
  <c r="N613" i="1" l="1"/>
  <c r="L613" i="1" s="1"/>
  <c r="N614" i="1" l="1"/>
  <c r="L614" i="1" s="1"/>
  <c r="N615" i="1" l="1"/>
  <c r="L615" i="1" s="1"/>
  <c r="N616" i="1" l="1"/>
  <c r="L616" i="1" s="1"/>
  <c r="N617" i="1" l="1"/>
  <c r="L617" i="1" s="1"/>
  <c r="N618" i="1" l="1"/>
  <c r="L618" i="1" s="1"/>
  <c r="N619" i="1" l="1"/>
  <c r="L619" i="1" s="1"/>
  <c r="N620" i="1" l="1"/>
  <c r="L620" i="1" s="1"/>
  <c r="N621" i="1" l="1"/>
  <c r="L621" i="1" s="1"/>
  <c r="N622" i="1" l="1"/>
  <c r="L622" i="1" s="1"/>
  <c r="N623" i="1" l="1"/>
  <c r="L623" i="1" s="1"/>
  <c r="N624" i="1" l="1"/>
  <c r="L624" i="1" s="1"/>
  <c r="N625" i="1" l="1"/>
  <c r="L625" i="1" s="1"/>
  <c r="N626" i="1" l="1"/>
  <c r="L626" i="1" s="1"/>
  <c r="N627" i="1" l="1"/>
  <c r="L627" i="1" s="1"/>
  <c r="N628" i="1" l="1"/>
  <c r="L628" i="1" s="1"/>
  <c r="N629" i="1" l="1"/>
  <c r="L629" i="1" s="1"/>
  <c r="N630" i="1" l="1"/>
  <c r="L630" i="1" s="1"/>
  <c r="N631" i="1" l="1"/>
  <c r="L631" i="1" s="1"/>
  <c r="N632" i="1" l="1"/>
  <c r="L632" i="1" s="1"/>
  <c r="N633" i="1" l="1"/>
  <c r="L633" i="1" s="1"/>
  <c r="N634" i="1" l="1"/>
  <c r="L634" i="1" s="1"/>
  <c r="N635" i="1" l="1"/>
  <c r="L635" i="1" s="1"/>
  <c r="N636" i="1" l="1"/>
  <c r="L636" i="1" s="1"/>
  <c r="N637" i="1" l="1"/>
  <c r="L637" i="1" s="1"/>
  <c r="N638" i="1" l="1"/>
  <c r="L638" i="1" s="1"/>
  <c r="N639" i="1" l="1"/>
  <c r="L639" i="1" s="1"/>
  <c r="N640" i="1" l="1"/>
  <c r="L640" i="1" s="1"/>
  <c r="N641" i="1" l="1"/>
  <c r="L641" i="1" s="1"/>
  <c r="N642" i="1" l="1"/>
  <c r="L642" i="1" s="1"/>
  <c r="N643" i="1" l="1"/>
  <c r="L643" i="1" s="1"/>
  <c r="N644" i="1" l="1"/>
  <c r="L644" i="1" s="1"/>
  <c r="N645" i="1" l="1"/>
  <c r="L645" i="1" s="1"/>
  <c r="N646" i="1" l="1"/>
  <c r="L646" i="1" s="1"/>
  <c r="N647" i="1" l="1"/>
  <c r="L647" i="1" s="1"/>
  <c r="N648" i="1" l="1"/>
  <c r="L648" i="1" s="1"/>
  <c r="N649" i="1" l="1"/>
  <c r="L649" i="1" s="1"/>
  <c r="N650" i="1" l="1"/>
  <c r="L650" i="1" s="1"/>
  <c r="N651" i="1" l="1"/>
  <c r="L651" i="1" s="1"/>
  <c r="N652" i="1" l="1"/>
  <c r="L652" i="1" s="1"/>
  <c r="N653" i="1" l="1"/>
  <c r="L653" i="1" s="1"/>
  <c r="N654" i="1" l="1"/>
  <c r="L654" i="1" s="1"/>
  <c r="N655" i="1" l="1"/>
  <c r="L655" i="1" s="1"/>
  <c r="N656" i="1" l="1"/>
  <c r="L656" i="1" s="1"/>
  <c r="N657" i="1" l="1"/>
  <c r="L657" i="1" s="1"/>
  <c r="N658" i="1" l="1"/>
  <c r="L658" i="1" s="1"/>
  <c r="N659" i="1" l="1"/>
  <c r="L659" i="1" s="1"/>
  <c r="N660" i="1" l="1"/>
  <c r="L660" i="1" s="1"/>
  <c r="N661" i="1" l="1"/>
  <c r="L661" i="1" s="1"/>
  <c r="N662" i="1" l="1"/>
  <c r="L662" i="1" s="1"/>
  <c r="N663" i="1" l="1"/>
  <c r="L663" i="1" s="1"/>
  <c r="N664" i="1" l="1"/>
  <c r="L664" i="1" s="1"/>
  <c r="N665" i="1" l="1"/>
  <c r="L665" i="1" s="1"/>
  <c r="N666" i="1" l="1"/>
  <c r="L666" i="1" s="1"/>
  <c r="N667" i="1" l="1"/>
  <c r="L667" i="1" s="1"/>
  <c r="N668" i="1" l="1"/>
  <c r="L668" i="1" s="1"/>
  <c r="N669" i="1" l="1"/>
  <c r="L669" i="1" s="1"/>
  <c r="N670" i="1" l="1"/>
  <c r="L670" i="1" s="1"/>
  <c r="N671" i="1" l="1"/>
  <c r="L671" i="1" s="1"/>
  <c r="N672" i="1" l="1"/>
  <c r="L672" i="1" s="1"/>
  <c r="N673" i="1" l="1"/>
  <c r="L673" i="1" s="1"/>
  <c r="N674" i="1" l="1"/>
  <c r="L674" i="1" s="1"/>
  <c r="N675" i="1" l="1"/>
  <c r="L675" i="1" s="1"/>
  <c r="N676" i="1" l="1"/>
  <c r="L676" i="1" s="1"/>
  <c r="N677" i="1" l="1"/>
  <c r="L677" i="1" s="1"/>
  <c r="N678" i="1" l="1"/>
  <c r="L678" i="1" s="1"/>
  <c r="N679" i="1" l="1"/>
  <c r="L679" i="1" s="1"/>
  <c r="N680" i="1" l="1"/>
  <c r="L680" i="1" s="1"/>
  <c r="N681" i="1" l="1"/>
  <c r="L681" i="1" s="1"/>
  <c r="N682" i="1" l="1"/>
  <c r="L682" i="1" s="1"/>
  <c r="N683" i="1" l="1"/>
  <c r="L683" i="1" s="1"/>
  <c r="N684" i="1" l="1"/>
  <c r="L684" i="1" s="1"/>
  <c r="N685" i="1" l="1"/>
  <c r="L685" i="1" s="1"/>
  <c r="N686" i="1" l="1"/>
  <c r="L686" i="1" s="1"/>
  <c r="N687" i="1" l="1"/>
  <c r="L687" i="1" s="1"/>
  <c r="N688" i="1" l="1"/>
  <c r="L688" i="1" s="1"/>
  <c r="N689" i="1" l="1"/>
  <c r="L689" i="1" s="1"/>
  <c r="N690" i="1" l="1"/>
  <c r="L690" i="1" s="1"/>
  <c r="N691" i="1" l="1"/>
  <c r="L691" i="1" s="1"/>
  <c r="N692" i="1" l="1"/>
  <c r="L692" i="1" s="1"/>
  <c r="N693" i="1" l="1"/>
  <c r="L693" i="1" s="1"/>
  <c r="N694" i="1" l="1"/>
  <c r="L694" i="1" s="1"/>
  <c r="N695" i="1" l="1"/>
  <c r="L695" i="1" s="1"/>
  <c r="N696" i="1" l="1"/>
  <c r="L696" i="1" s="1"/>
  <c r="N697" i="1" l="1"/>
  <c r="L697" i="1" s="1"/>
  <c r="N698" i="1" l="1"/>
  <c r="L698" i="1" s="1"/>
  <c r="N699" i="1" l="1"/>
  <c r="L699" i="1" s="1"/>
  <c r="N700" i="1" l="1"/>
  <c r="L700" i="1" s="1"/>
  <c r="N701" i="1" l="1"/>
  <c r="L701" i="1" s="1"/>
  <c r="N702" i="1" l="1"/>
  <c r="L702" i="1" s="1"/>
  <c r="N703" i="1" l="1"/>
  <c r="L703" i="1" s="1"/>
  <c r="N704" i="1" l="1"/>
  <c r="L704" i="1" s="1"/>
  <c r="N705" i="1" l="1"/>
  <c r="L705" i="1" s="1"/>
  <c r="N706" i="1" l="1"/>
  <c r="L706" i="1" s="1"/>
  <c r="N707" i="1" l="1"/>
  <c r="L707" i="1" s="1"/>
  <c r="N708" i="1" l="1"/>
  <c r="L708" i="1" s="1"/>
  <c r="N709" i="1" l="1"/>
  <c r="L709" i="1" s="1"/>
  <c r="N710" i="1" l="1"/>
  <c r="L710" i="1" s="1"/>
  <c r="N711" i="1" l="1"/>
  <c r="L711" i="1" s="1"/>
  <c r="N712" i="1" l="1"/>
  <c r="L712" i="1" s="1"/>
  <c r="N713" i="1" l="1"/>
  <c r="L713" i="1" s="1"/>
  <c r="N714" i="1" l="1"/>
  <c r="L714" i="1" s="1"/>
  <c r="N715" i="1" l="1"/>
  <c r="L715" i="1" s="1"/>
  <c r="N716" i="1" l="1"/>
  <c r="L716" i="1" s="1"/>
  <c r="N717" i="1" l="1"/>
  <c r="L717" i="1" s="1"/>
  <c r="N718" i="1" l="1"/>
  <c r="L718" i="1" s="1"/>
  <c r="N719" i="1" l="1"/>
  <c r="L719" i="1" s="1"/>
  <c r="N720" i="1" l="1"/>
  <c r="L720" i="1" s="1"/>
  <c r="N721" i="1" l="1"/>
  <c r="L721" i="1" s="1"/>
  <c r="N722" i="1" l="1"/>
  <c r="L722" i="1" s="1"/>
  <c r="N723" i="1" l="1"/>
  <c r="L723" i="1" s="1"/>
  <c r="N724" i="1" l="1"/>
  <c r="L724" i="1" s="1"/>
  <c r="N725" i="1" l="1"/>
  <c r="L725" i="1" s="1"/>
  <c r="N726" i="1" l="1"/>
  <c r="L726" i="1" s="1"/>
  <c r="N727" i="1" l="1"/>
  <c r="L727" i="1" s="1"/>
  <c r="N728" i="1" l="1"/>
  <c r="L728" i="1" s="1"/>
  <c r="N729" i="1" l="1"/>
  <c r="L729" i="1" s="1"/>
  <c r="N730" i="1" l="1"/>
  <c r="L730" i="1" s="1"/>
  <c r="N731" i="1" l="1"/>
  <c r="L731" i="1" s="1"/>
  <c r="N732" i="1" l="1"/>
  <c r="L732" i="1" s="1"/>
  <c r="N733" i="1" l="1"/>
  <c r="L733" i="1" s="1"/>
  <c r="N734" i="1" l="1"/>
  <c r="L734" i="1" s="1"/>
  <c r="N735" i="1" l="1"/>
  <c r="L735" i="1" s="1"/>
  <c r="N736" i="1" l="1"/>
  <c r="L736" i="1" s="1"/>
  <c r="N737" i="1" l="1"/>
  <c r="L737" i="1" s="1"/>
  <c r="N738" i="1" l="1"/>
  <c r="L738" i="1" s="1"/>
  <c r="N739" i="1" l="1"/>
  <c r="L739" i="1" s="1"/>
  <c r="N740" i="1" l="1"/>
  <c r="L740" i="1" s="1"/>
  <c r="N741" i="1" l="1"/>
  <c r="L741" i="1" s="1"/>
  <c r="N742" i="1" l="1"/>
  <c r="L742" i="1" s="1"/>
  <c r="N743" i="1" l="1"/>
  <c r="L743" i="1" s="1"/>
  <c r="N744" i="1" l="1"/>
  <c r="L744" i="1" s="1"/>
  <c r="N745" i="1" l="1"/>
  <c r="L745" i="1" s="1"/>
  <c r="N746" i="1" l="1"/>
  <c r="L746" i="1" s="1"/>
  <c r="N747" i="1" l="1"/>
  <c r="L747" i="1" s="1"/>
  <c r="N748" i="1" l="1"/>
  <c r="L748" i="1" s="1"/>
  <c r="N749" i="1" l="1"/>
  <c r="L749" i="1" s="1"/>
  <c r="N750" i="1" l="1"/>
  <c r="L750" i="1" s="1"/>
  <c r="N751" i="1" l="1"/>
  <c r="L751" i="1" s="1"/>
  <c r="N752" i="1" l="1"/>
  <c r="L752" i="1" s="1"/>
  <c r="N753" i="1" l="1"/>
  <c r="L753" i="1" s="1"/>
  <c r="N754" i="1" l="1"/>
  <c r="L754" i="1" s="1"/>
  <c r="N755" i="1" l="1"/>
  <c r="L755" i="1" s="1"/>
  <c r="N756" i="1" l="1"/>
  <c r="L756" i="1" s="1"/>
  <c r="N757" i="1" l="1"/>
  <c r="L757" i="1" s="1"/>
  <c r="N758" i="1" l="1"/>
  <c r="L758" i="1" s="1"/>
  <c r="N759" i="1" l="1"/>
  <c r="L759" i="1" s="1"/>
  <c r="N760" i="1" l="1"/>
  <c r="L760" i="1" s="1"/>
  <c r="N761" i="1" l="1"/>
  <c r="L761" i="1" s="1"/>
  <c r="N762" i="1" l="1"/>
  <c r="L762" i="1" s="1"/>
  <c r="N763" i="1" l="1"/>
  <c r="L763" i="1" s="1"/>
  <c r="N764" i="1" l="1"/>
  <c r="L764" i="1" s="1"/>
  <c r="N765" i="1" l="1"/>
  <c r="L765" i="1" s="1"/>
  <c r="N766" i="1" l="1"/>
  <c r="L766" i="1" s="1"/>
  <c r="N767" i="1" l="1"/>
  <c r="L767" i="1"/>
  <c r="N768" i="1" l="1"/>
  <c r="L768" i="1" s="1"/>
  <c r="N769" i="1" l="1"/>
  <c r="L769" i="1"/>
  <c r="N770" i="1" l="1"/>
  <c r="L770" i="1"/>
  <c r="N771" i="1" l="1"/>
  <c r="L771" i="1"/>
  <c r="N772" i="1" l="1"/>
  <c r="L772" i="1" s="1"/>
  <c r="N773" i="1" l="1"/>
  <c r="L773" i="1" s="1"/>
  <c r="N774" i="1" l="1"/>
  <c r="L774" i="1" s="1"/>
  <c r="N775" i="1" l="1"/>
  <c r="L775" i="1" s="1"/>
  <c r="N776" i="1" l="1"/>
  <c r="L776" i="1"/>
  <c r="N777" i="1" l="1"/>
  <c r="L777" i="1"/>
  <c r="N778" i="1" l="1"/>
  <c r="L778" i="1"/>
  <c r="N779" i="1" l="1"/>
  <c r="L779" i="1"/>
  <c r="N780" i="1" l="1"/>
  <c r="L780" i="1"/>
  <c r="N781" i="1" l="1"/>
  <c r="L781" i="1"/>
  <c r="N782" i="1" l="1"/>
  <c r="L782" i="1"/>
  <c r="N783" i="1" l="1"/>
  <c r="L783" i="1"/>
  <c r="N784" i="1" l="1"/>
  <c r="L784" i="1"/>
  <c r="N785" i="1" l="1"/>
  <c r="L785" i="1"/>
  <c r="N786" i="1" l="1"/>
  <c r="L786" i="1"/>
  <c r="N787" i="1" l="1"/>
  <c r="L787" i="1"/>
  <c r="N788" i="1" l="1"/>
  <c r="L788" i="1"/>
  <c r="N789" i="1" l="1"/>
  <c r="L789" i="1"/>
  <c r="N790" i="1" l="1"/>
  <c r="L790" i="1"/>
  <c r="N791" i="1" l="1"/>
  <c r="L791" i="1"/>
  <c r="N792" i="1" l="1"/>
  <c r="L792" i="1"/>
  <c r="N793" i="1" l="1"/>
  <c r="L793" i="1"/>
  <c r="N794" i="1" l="1"/>
  <c r="L794" i="1"/>
  <c r="N795" i="1" l="1"/>
  <c r="L795" i="1"/>
  <c r="N796" i="1" l="1"/>
  <c r="L796" i="1"/>
  <c r="N797" i="1" l="1"/>
  <c r="L797" i="1"/>
  <c r="N798" i="1" l="1"/>
  <c r="L798" i="1"/>
  <c r="N799" i="1" l="1"/>
  <c r="L799" i="1"/>
  <c r="N800" i="1" l="1"/>
  <c r="L800" i="1"/>
  <c r="N801" i="1" l="1"/>
  <c r="L801" i="1"/>
  <c r="N802" i="1" l="1"/>
  <c r="L802" i="1"/>
  <c r="N803" i="1" l="1"/>
  <c r="L803" i="1"/>
  <c r="N804" i="1" l="1"/>
  <c r="L804" i="1"/>
  <c r="N805" i="1" l="1"/>
  <c r="L805" i="1"/>
  <c r="N806" i="1" l="1"/>
  <c r="L806" i="1"/>
  <c r="N807" i="1" l="1"/>
  <c r="L807" i="1"/>
  <c r="N808" i="1" l="1"/>
  <c r="L808" i="1"/>
  <c r="N809" i="1" l="1"/>
  <c r="L809" i="1"/>
  <c r="N810" i="1" l="1"/>
  <c r="L810" i="1"/>
  <c r="N811" i="1" l="1"/>
  <c r="L811" i="1"/>
  <c r="N812" i="1" l="1"/>
  <c r="L812" i="1"/>
  <c r="N813" i="1" l="1"/>
  <c r="L813" i="1"/>
  <c r="N814" i="1" l="1"/>
  <c r="L814" i="1"/>
  <c r="N815" i="1" l="1"/>
  <c r="L815" i="1"/>
  <c r="N816" i="1" l="1"/>
  <c r="L816" i="1"/>
  <c r="N817" i="1" l="1"/>
  <c r="L817" i="1"/>
  <c r="N818" i="1" l="1"/>
  <c r="L818" i="1"/>
  <c r="N819" i="1" l="1"/>
  <c r="L819" i="1"/>
  <c r="N820" i="1" l="1"/>
  <c r="L820" i="1"/>
  <c r="N821" i="1" l="1"/>
  <c r="L821" i="1"/>
  <c r="N822" i="1" l="1"/>
  <c r="L822" i="1"/>
  <c r="N823" i="1" l="1"/>
  <c r="L823" i="1"/>
  <c r="N824" i="1" l="1"/>
  <c r="L824" i="1"/>
  <c r="N825" i="1" l="1"/>
  <c r="L825" i="1"/>
  <c r="N826" i="1" l="1"/>
  <c r="L826" i="1"/>
  <c r="N827" i="1" l="1"/>
  <c r="L827" i="1"/>
  <c r="N828" i="1" l="1"/>
  <c r="L828" i="1"/>
  <c r="N829" i="1" l="1"/>
  <c r="L829" i="1"/>
  <c r="N830" i="1" l="1"/>
  <c r="L830" i="1"/>
  <c r="N831" i="1" l="1"/>
  <c r="L831" i="1"/>
  <c r="N832" i="1" l="1"/>
  <c r="L832" i="1"/>
  <c r="N833" i="1" l="1"/>
  <c r="L833" i="1"/>
  <c r="N834" i="1" l="1"/>
  <c r="L834" i="1"/>
  <c r="N835" i="1" l="1"/>
  <c r="L835" i="1"/>
  <c r="N836" i="1" l="1"/>
  <c r="L836" i="1"/>
  <c r="N837" i="1" l="1"/>
  <c r="L837" i="1"/>
  <c r="N838" i="1" l="1"/>
  <c r="L838" i="1"/>
  <c r="N839" i="1" l="1"/>
  <c r="L839" i="1"/>
  <c r="N840" i="1" l="1"/>
  <c r="L840" i="1"/>
  <c r="N841" i="1" l="1"/>
  <c r="L841" i="1"/>
  <c r="N842" i="1" l="1"/>
  <c r="L842" i="1"/>
  <c r="N843" i="1" l="1"/>
  <c r="L843" i="1"/>
  <c r="N844" i="1" l="1"/>
  <c r="L844" i="1"/>
  <c r="N845" i="1" l="1"/>
  <c r="L845" i="1"/>
  <c r="N846" i="1" l="1"/>
  <c r="L846" i="1"/>
  <c r="N847" i="1" l="1"/>
  <c r="L847" i="1"/>
  <c r="N848" i="1" l="1"/>
  <c r="L848" i="1"/>
  <c r="N849" i="1" l="1"/>
  <c r="L849" i="1"/>
  <c r="N850" i="1" l="1"/>
  <c r="L850" i="1"/>
  <c r="N851" i="1" l="1"/>
  <c r="L851" i="1"/>
  <c r="N852" i="1" l="1"/>
  <c r="L852" i="1"/>
  <c r="N853" i="1" l="1"/>
  <c r="L853" i="1"/>
  <c r="N854" i="1" l="1"/>
  <c r="L854" i="1"/>
  <c r="N855" i="1" l="1"/>
  <c r="L855" i="1"/>
  <c r="N856" i="1" l="1"/>
  <c r="L856" i="1"/>
  <c r="N857" i="1" l="1"/>
  <c r="L857" i="1"/>
  <c r="N858" i="1" l="1"/>
  <c r="L858" i="1"/>
  <c r="N859" i="1" l="1"/>
  <c r="L859" i="1"/>
  <c r="N860" i="1" l="1"/>
  <c r="L860" i="1"/>
  <c r="N861" i="1" l="1"/>
  <c r="L861" i="1"/>
  <c r="N862" i="1" l="1"/>
  <c r="L862" i="1"/>
  <c r="N863" i="1" l="1"/>
  <c r="L863" i="1"/>
  <c r="N864" i="1" l="1"/>
  <c r="L864" i="1"/>
  <c r="N865" i="1" l="1"/>
  <c r="L865" i="1"/>
  <c r="N866" i="1" l="1"/>
  <c r="L866" i="1"/>
  <c r="N867" i="1" l="1"/>
  <c r="L867" i="1"/>
  <c r="N868" i="1" l="1"/>
  <c r="L868" i="1"/>
  <c r="N869" i="1" l="1"/>
  <c r="L869" i="1"/>
  <c r="N870" i="1" l="1"/>
  <c r="L870" i="1"/>
  <c r="N871" i="1" l="1"/>
  <c r="L871" i="1"/>
  <c r="N872" i="1" l="1"/>
  <c r="L872" i="1"/>
  <c r="N873" i="1" l="1"/>
  <c r="L873" i="1"/>
  <c r="N874" i="1" l="1"/>
  <c r="L874" i="1"/>
  <c r="N875" i="1" l="1"/>
  <c r="L875" i="1"/>
  <c r="N876" i="1" l="1"/>
  <c r="L876" i="1"/>
  <c r="N877" i="1" l="1"/>
  <c r="L877" i="1"/>
  <c r="N878" i="1" l="1"/>
  <c r="L878" i="1"/>
  <c r="N879" i="1" l="1"/>
  <c r="L879" i="1"/>
  <c r="N880" i="1" l="1"/>
  <c r="L880" i="1"/>
  <c r="N881" i="1" l="1"/>
  <c r="L881" i="1"/>
  <c r="N882" i="1" l="1"/>
  <c r="L882" i="1"/>
  <c r="N883" i="1" l="1"/>
  <c r="L883" i="1"/>
  <c r="N884" i="1" l="1"/>
  <c r="L884" i="1"/>
  <c r="N885" i="1" l="1"/>
  <c r="L885" i="1"/>
  <c r="N886" i="1" l="1"/>
  <c r="L886" i="1"/>
  <c r="N887" i="1" l="1"/>
  <c r="L887" i="1"/>
  <c r="N888" i="1" l="1"/>
  <c r="L888" i="1"/>
  <c r="N889" i="1" l="1"/>
  <c r="L889" i="1"/>
  <c r="N890" i="1" l="1"/>
  <c r="L890" i="1"/>
  <c r="N891" i="1" l="1"/>
  <c r="L891" i="1"/>
  <c r="N892" i="1" l="1"/>
  <c r="L892" i="1"/>
  <c r="N893" i="1" l="1"/>
  <c r="L893" i="1"/>
  <c r="N894" i="1" l="1"/>
  <c r="L894" i="1"/>
  <c r="N895" i="1" l="1"/>
  <c r="L895" i="1"/>
  <c r="N896" i="1" l="1"/>
  <c r="L896" i="1"/>
  <c r="N897" i="1" l="1"/>
  <c r="L897" i="1"/>
  <c r="N898" i="1" l="1"/>
  <c r="L898" i="1"/>
  <c r="N899" i="1" l="1"/>
  <c r="L899" i="1"/>
  <c r="N900" i="1" l="1"/>
  <c r="L900" i="1"/>
  <c r="N901" i="1" l="1"/>
  <c r="L901" i="1"/>
  <c r="N902" i="1" l="1"/>
  <c r="L902" i="1"/>
  <c r="N903" i="1" l="1"/>
  <c r="L903" i="1"/>
  <c r="N904" i="1" l="1"/>
  <c r="L904" i="1"/>
  <c r="N905" i="1" l="1"/>
  <c r="L905" i="1"/>
  <c r="N906" i="1" l="1"/>
  <c r="L906" i="1"/>
  <c r="N907" i="1" l="1"/>
  <c r="L907" i="1"/>
  <c r="N908" i="1" l="1"/>
  <c r="L908" i="1"/>
  <c r="N909" i="1" l="1"/>
  <c r="L909" i="1"/>
  <c r="N910" i="1" l="1"/>
  <c r="L910" i="1"/>
  <c r="N911" i="1" l="1"/>
  <c r="L911" i="1"/>
  <c r="N912" i="1" l="1"/>
  <c r="L912" i="1"/>
  <c r="N913" i="1" l="1"/>
  <c r="L913" i="1"/>
  <c r="N914" i="1" l="1"/>
  <c r="L914" i="1"/>
  <c r="N915" i="1" l="1"/>
  <c r="L915" i="1"/>
  <c r="N916" i="1" l="1"/>
  <c r="L916" i="1"/>
  <c r="N917" i="1" l="1"/>
  <c r="L917" i="1"/>
  <c r="N918" i="1" l="1"/>
  <c r="L918" i="1"/>
  <c r="N919" i="1" l="1"/>
  <c r="L919" i="1"/>
  <c r="N920" i="1" l="1"/>
  <c r="L920" i="1"/>
  <c r="N921" i="1" l="1"/>
  <c r="L921" i="1"/>
  <c r="N922" i="1" l="1"/>
  <c r="L922" i="1"/>
  <c r="N923" i="1" l="1"/>
  <c r="L923" i="1"/>
  <c r="N924" i="1" l="1"/>
  <c r="L924" i="1"/>
  <c r="N925" i="1" l="1"/>
  <c r="L925" i="1"/>
  <c r="N926" i="1" l="1"/>
  <c r="L926" i="1"/>
  <c r="N927" i="1" l="1"/>
  <c r="L927" i="1"/>
  <c r="N928" i="1" l="1"/>
  <c r="L928" i="1"/>
  <c r="N929" i="1" l="1"/>
  <c r="L929" i="1"/>
  <c r="N930" i="1" l="1"/>
  <c r="L930" i="1"/>
  <c r="N931" i="1" l="1"/>
  <c r="L931" i="1"/>
  <c r="N932" i="1" l="1"/>
  <c r="L932" i="1"/>
  <c r="N933" i="1" l="1"/>
  <c r="L933" i="1"/>
  <c r="N934" i="1" l="1"/>
  <c r="L934" i="1"/>
  <c r="N935" i="1" l="1"/>
  <c r="L935" i="1"/>
  <c r="N936" i="1" l="1"/>
  <c r="L936" i="1"/>
  <c r="N937" i="1" l="1"/>
  <c r="L937" i="1"/>
  <c r="N938" i="1" l="1"/>
  <c r="L938" i="1"/>
  <c r="N939" i="1" l="1"/>
  <c r="L939" i="1"/>
  <c r="N940" i="1" l="1"/>
  <c r="L940" i="1"/>
  <c r="N941" i="1" l="1"/>
  <c r="L941" i="1"/>
  <c r="N942" i="1" l="1"/>
  <c r="L942" i="1"/>
  <c r="N943" i="1" l="1"/>
  <c r="L943" i="1"/>
  <c r="N944" i="1" l="1"/>
  <c r="L944" i="1"/>
  <c r="N945" i="1" l="1"/>
  <c r="L945" i="1"/>
  <c r="N946" i="1" l="1"/>
  <c r="L946" i="1"/>
  <c r="N947" i="1" l="1"/>
  <c r="L947" i="1"/>
  <c r="N948" i="1" l="1"/>
  <c r="L948" i="1"/>
  <c r="N949" i="1" l="1"/>
  <c r="L949" i="1"/>
  <c r="N950" i="1" l="1"/>
  <c r="L950" i="1"/>
  <c r="N951" i="1" l="1"/>
  <c r="L951" i="1"/>
  <c r="N952" i="1" l="1"/>
  <c r="L952" i="1"/>
  <c r="N953" i="1" l="1"/>
  <c r="L953" i="1"/>
  <c r="N954" i="1" l="1"/>
  <c r="L954" i="1"/>
  <c r="N955" i="1" l="1"/>
  <c r="L955" i="1"/>
  <c r="N956" i="1" l="1"/>
  <c r="L956" i="1"/>
  <c r="N957" i="1" l="1"/>
  <c r="L957" i="1"/>
  <c r="N958" i="1" l="1"/>
  <c r="L958" i="1"/>
  <c r="N959" i="1" l="1"/>
  <c r="L959" i="1"/>
  <c r="N960" i="1" l="1"/>
  <c r="L960" i="1"/>
  <c r="N961" i="1" l="1"/>
  <c r="L961" i="1"/>
  <c r="N962" i="1" l="1"/>
  <c r="L962" i="1"/>
  <c r="N963" i="1" l="1"/>
  <c r="L963" i="1"/>
  <c r="N964" i="1" l="1"/>
  <c r="L964" i="1"/>
  <c r="N965" i="1" l="1"/>
  <c r="L965" i="1"/>
  <c r="N966" i="1" l="1"/>
  <c r="L966" i="1"/>
  <c r="N967" i="1" l="1"/>
  <c r="L967" i="1"/>
  <c r="N968" i="1" l="1"/>
  <c r="L968" i="1"/>
  <c r="N969" i="1" l="1"/>
  <c r="L969" i="1"/>
  <c r="N970" i="1" l="1"/>
  <c r="L970" i="1"/>
  <c r="N971" i="1" l="1"/>
  <c r="L971" i="1"/>
  <c r="N972" i="1" l="1"/>
  <c r="L972" i="1"/>
  <c r="N973" i="1" l="1"/>
  <c r="L973" i="1"/>
  <c r="N974" i="1" l="1"/>
  <c r="L974" i="1"/>
  <c r="N975" i="1" l="1"/>
  <c r="L975" i="1"/>
  <c r="N976" i="1" l="1"/>
  <c r="L976" i="1"/>
  <c r="N977" i="1" l="1"/>
  <c r="L977" i="1"/>
  <c r="N978" i="1" l="1"/>
  <c r="L978" i="1"/>
  <c r="N979" i="1" l="1"/>
  <c r="L979" i="1"/>
  <c r="N980" i="1" l="1"/>
  <c r="L980" i="1"/>
  <c r="N981" i="1" l="1"/>
  <c r="L981" i="1"/>
  <c r="N982" i="1" l="1"/>
  <c r="L982" i="1"/>
  <c r="N983" i="1" l="1"/>
  <c r="L983" i="1"/>
  <c r="N984" i="1" l="1"/>
  <c r="L984" i="1"/>
  <c r="N985" i="1" l="1"/>
  <c r="L985" i="1"/>
  <c r="N986" i="1" l="1"/>
  <c r="L986" i="1"/>
  <c r="N987" i="1" l="1"/>
  <c r="L987" i="1"/>
  <c r="N988" i="1" l="1"/>
  <c r="L988" i="1"/>
  <c r="N989" i="1" l="1"/>
  <c r="L989" i="1"/>
  <c r="N990" i="1" l="1"/>
  <c r="L990" i="1"/>
  <c r="N991" i="1" l="1"/>
  <c r="L991" i="1"/>
  <c r="N992" i="1" l="1"/>
  <c r="L992" i="1"/>
  <c r="N993" i="1" l="1"/>
  <c r="L993" i="1"/>
  <c r="N994" i="1" l="1"/>
  <c r="L994" i="1"/>
  <c r="N995" i="1" l="1"/>
  <c r="L995" i="1"/>
  <c r="N996" i="1" l="1"/>
  <c r="L996" i="1"/>
  <c r="N997" i="1" l="1"/>
  <c r="L997" i="1"/>
  <c r="N998" i="1" l="1"/>
  <c r="L998" i="1"/>
  <c r="N999" i="1" l="1"/>
  <c r="L999" i="1"/>
  <c r="N1000" i="1" l="1"/>
  <c r="L1000" i="1"/>
  <c r="N1001" i="1" l="1"/>
  <c r="L1001" i="1"/>
  <c r="N1002" i="1" l="1"/>
  <c r="L1002" i="1"/>
  <c r="N1003" i="1" l="1"/>
  <c r="L1003" i="1"/>
  <c r="N1004" i="1" l="1"/>
  <c r="L1004" i="1"/>
  <c r="N1005" i="1" l="1"/>
  <c r="L1005" i="1"/>
  <c r="N1006" i="1" l="1"/>
  <c r="L1006" i="1"/>
  <c r="N1007" i="1" l="1"/>
  <c r="L1007" i="1"/>
  <c r="N1008" i="1" l="1"/>
  <c r="L1008" i="1"/>
  <c r="N1009" i="1" l="1"/>
  <c r="L1009" i="1"/>
  <c r="N1010" i="1" l="1"/>
  <c r="L1010" i="1"/>
  <c r="N1011" i="1" l="1"/>
  <c r="L1011" i="1"/>
  <c r="N1012" i="1" l="1"/>
  <c r="L1012" i="1"/>
  <c r="N1013" i="1" l="1"/>
  <c r="L1013" i="1"/>
  <c r="N1014" i="1" l="1"/>
  <c r="L1014" i="1"/>
  <c r="N1015" i="1" l="1"/>
  <c r="L1015" i="1"/>
  <c r="N1016" i="1" l="1"/>
  <c r="L1016" i="1"/>
  <c r="N1017" i="1" l="1"/>
  <c r="L1017" i="1"/>
  <c r="N1018" i="1" l="1"/>
  <c r="L1018" i="1"/>
  <c r="N1019" i="1" l="1"/>
  <c r="L1019" i="1"/>
  <c r="N1020" i="1" l="1"/>
  <c r="L1020" i="1"/>
  <c r="N1021" i="1" l="1"/>
  <c r="L1021" i="1"/>
  <c r="N1022" i="1" l="1"/>
  <c r="L1022" i="1"/>
  <c r="N1023" i="1" l="1"/>
  <c r="L1023" i="1"/>
  <c r="N1024" i="1" l="1"/>
  <c r="L1024" i="1"/>
  <c r="N1025" i="1" l="1"/>
  <c r="L1025" i="1"/>
  <c r="N1026" i="1" l="1"/>
  <c r="L1026" i="1"/>
  <c r="N1027" i="1" l="1"/>
  <c r="L1027" i="1"/>
  <c r="N1028" i="1" l="1"/>
  <c r="L1028" i="1"/>
  <c r="N1029" i="1" l="1"/>
  <c r="L1029" i="1"/>
  <c r="N1030" i="1" l="1"/>
  <c r="L1030" i="1"/>
  <c r="N1031" i="1" l="1"/>
  <c r="L1031" i="1"/>
  <c r="N1032" i="1" l="1"/>
  <c r="L1032" i="1"/>
  <c r="N1033" i="1" l="1"/>
  <c r="L1033" i="1"/>
  <c r="N1034" i="1" l="1"/>
  <c r="L1034" i="1"/>
  <c r="N1035" i="1" l="1"/>
  <c r="L1035" i="1"/>
  <c r="N1036" i="1" l="1"/>
  <c r="L1036" i="1"/>
  <c r="N1037" i="1" l="1"/>
  <c r="L1037" i="1"/>
  <c r="N1038" i="1" l="1"/>
  <c r="L1038" i="1"/>
  <c r="N1039" i="1" l="1"/>
  <c r="L1039" i="1"/>
  <c r="N1040" i="1" l="1"/>
  <c r="L1040" i="1"/>
  <c r="N1041" i="1" l="1"/>
  <c r="L1041" i="1"/>
  <c r="N1042" i="1" l="1"/>
  <c r="L1042" i="1"/>
  <c r="N1043" i="1" l="1"/>
  <c r="L1043" i="1"/>
  <c r="N1044" i="1" l="1"/>
  <c r="L1044" i="1"/>
  <c r="N1045" i="1" l="1"/>
  <c r="L1045" i="1"/>
  <c r="N1046" i="1" l="1"/>
  <c r="L1046" i="1"/>
  <c r="N1047" i="1" l="1"/>
  <c r="L1047" i="1"/>
  <c r="N1048" i="1" l="1"/>
  <c r="L1048" i="1"/>
  <c r="N1049" i="1" l="1"/>
  <c r="L1049" i="1"/>
  <c r="N1050" i="1" l="1"/>
  <c r="L1050" i="1"/>
  <c r="N1051" i="1" l="1"/>
  <c r="L1051" i="1"/>
  <c r="N1052" i="1" l="1"/>
  <c r="L1052" i="1"/>
  <c r="N1053" i="1" l="1"/>
  <c r="L1053" i="1"/>
  <c r="N1054" i="1" l="1"/>
  <c r="L1054" i="1"/>
  <c r="N1055" i="1" l="1"/>
  <c r="L1055" i="1"/>
  <c r="N1056" i="1" l="1"/>
  <c r="L1056" i="1"/>
  <c r="N1057" i="1" l="1"/>
  <c r="L1057" i="1"/>
  <c r="N1058" i="1" l="1"/>
  <c r="L1058" i="1"/>
  <c r="N1059" i="1" l="1"/>
  <c r="L1059" i="1"/>
  <c r="N1060" i="1" l="1"/>
  <c r="L1060" i="1"/>
  <c r="N1061" i="1" l="1"/>
  <c r="L1061" i="1"/>
  <c r="N1062" i="1" l="1"/>
  <c r="L1062" i="1"/>
  <c r="N1063" i="1" l="1"/>
  <c r="L1063" i="1"/>
  <c r="N1064" i="1" l="1"/>
  <c r="L1064" i="1"/>
  <c r="N1065" i="1" l="1"/>
  <c r="L1065" i="1"/>
  <c r="N1066" i="1" l="1"/>
  <c r="L1066" i="1"/>
  <c r="N1067" i="1" l="1"/>
  <c r="L1067" i="1"/>
  <c r="N1068" i="1" l="1"/>
  <c r="L1068" i="1"/>
  <c r="N1069" i="1" l="1"/>
  <c r="L1069" i="1"/>
  <c r="N1070" i="1" l="1"/>
  <c r="L1070" i="1"/>
  <c r="N1071" i="1" l="1"/>
  <c r="L1071" i="1"/>
  <c r="N1072" i="1" l="1"/>
  <c r="L1072" i="1"/>
  <c r="N1073" i="1" l="1"/>
  <c r="L1073" i="1"/>
  <c r="N1074" i="1" l="1"/>
  <c r="L1074" i="1"/>
  <c r="N1075" i="1" l="1"/>
  <c r="L1075" i="1"/>
  <c r="N1076" i="1" l="1"/>
  <c r="L1076" i="1"/>
  <c r="N1077" i="1" l="1"/>
  <c r="L1077" i="1"/>
  <c r="N1078" i="1" l="1"/>
  <c r="L1078" i="1"/>
  <c r="N1079" i="1" l="1"/>
  <c r="L1079" i="1"/>
  <c r="N1080" i="1" l="1"/>
  <c r="L1080" i="1"/>
  <c r="N1081" i="1" l="1"/>
  <c r="L1081" i="1"/>
  <c r="N1082" i="1" l="1"/>
  <c r="L1082" i="1"/>
  <c r="N1083" i="1" l="1"/>
  <c r="L1083" i="1"/>
  <c r="N1084" i="1" l="1"/>
  <c r="L1084" i="1"/>
  <c r="N1085" i="1" l="1"/>
  <c r="L1085" i="1"/>
  <c r="N1086" i="1" l="1"/>
  <c r="L1086" i="1"/>
  <c r="N1087" i="1" l="1"/>
  <c r="L1087" i="1"/>
  <c r="N1088" i="1" l="1"/>
  <c r="L1088" i="1"/>
  <c r="N1089" i="1" l="1"/>
  <c r="L1089" i="1"/>
  <c r="N1090" i="1" l="1"/>
  <c r="L1090" i="1"/>
  <c r="N1091" i="1" l="1"/>
  <c r="L1091" i="1"/>
  <c r="N1092" i="1" l="1"/>
  <c r="L1092" i="1"/>
  <c r="N1093" i="1" l="1"/>
  <c r="L1093" i="1"/>
  <c r="N1094" i="1" l="1"/>
  <c r="L1094" i="1"/>
  <c r="N1095" i="1" l="1"/>
  <c r="L1095" i="1"/>
  <c r="N1096" i="1" l="1"/>
  <c r="L1096" i="1"/>
  <c r="N1097" i="1" l="1"/>
  <c r="L1097" i="1"/>
  <c r="N1098" i="1" l="1"/>
  <c r="L1098" i="1"/>
  <c r="N1099" i="1" l="1"/>
  <c r="L1099" i="1"/>
  <c r="N1100" i="1" l="1"/>
  <c r="L1100" i="1"/>
  <c r="N1101" i="1" l="1"/>
  <c r="L1101" i="1"/>
  <c r="N1102" i="1" l="1"/>
  <c r="L1102" i="1"/>
  <c r="N1103" i="1" l="1"/>
  <c r="L1103" i="1"/>
  <c r="N1104" i="1" l="1"/>
  <c r="L1104" i="1"/>
  <c r="N1105" i="1" l="1"/>
  <c r="L1105" i="1"/>
  <c r="N1106" i="1" l="1"/>
  <c r="L1106" i="1"/>
  <c r="N1107" i="1" l="1"/>
  <c r="L1107" i="1"/>
  <c r="N1108" i="1" l="1"/>
  <c r="L1108" i="1"/>
  <c r="N1109" i="1" l="1"/>
  <c r="L1109" i="1"/>
  <c r="N1110" i="1" l="1"/>
  <c r="L1110" i="1"/>
  <c r="N1111" i="1" l="1"/>
  <c r="L1111" i="1"/>
  <c r="N1112" i="1" l="1"/>
  <c r="L1112" i="1"/>
  <c r="N1113" i="1" l="1"/>
  <c r="L1113" i="1"/>
  <c r="N1114" i="1" l="1"/>
  <c r="L1114" i="1"/>
  <c r="N1115" i="1" l="1"/>
  <c r="L1115" i="1"/>
  <c r="N1116" i="1" l="1"/>
  <c r="L1116" i="1"/>
  <c r="N1117" i="1" l="1"/>
  <c r="L1117" i="1"/>
  <c r="N1118" i="1" l="1"/>
  <c r="L1118" i="1"/>
  <c r="N1119" i="1" l="1"/>
  <c r="L1119" i="1"/>
  <c r="N1120" i="1" l="1"/>
  <c r="L1120" i="1"/>
  <c r="N1121" i="1" l="1"/>
  <c r="L1121" i="1"/>
  <c r="N1122" i="1" l="1"/>
  <c r="L1122" i="1"/>
  <c r="N1123" i="1" l="1"/>
  <c r="L1123" i="1"/>
  <c r="N1124" i="1" l="1"/>
  <c r="L1124" i="1"/>
  <c r="N1125" i="1" l="1"/>
  <c r="L1125" i="1"/>
  <c r="N1126" i="1" l="1"/>
  <c r="L1126" i="1"/>
  <c r="N1127" i="1" l="1"/>
  <c r="L1127" i="1"/>
  <c r="N1128" i="1" l="1"/>
  <c r="L1128" i="1"/>
  <c r="N1129" i="1" l="1"/>
  <c r="L1129" i="1"/>
  <c r="N1130" i="1" l="1"/>
  <c r="L1130" i="1"/>
  <c r="N1131" i="1" l="1"/>
  <c r="L1131" i="1"/>
  <c r="N1132" i="1" l="1"/>
  <c r="L1132" i="1"/>
  <c r="N1133" i="1" l="1"/>
  <c r="L1133" i="1"/>
  <c r="N1134" i="1" l="1"/>
  <c r="L1134" i="1"/>
  <c r="N1135" i="1" l="1"/>
  <c r="L1135" i="1"/>
  <c r="N1136" i="1" l="1"/>
  <c r="L1136" i="1"/>
  <c r="N1137" i="1" l="1"/>
  <c r="L1137" i="1"/>
  <c r="N1138" i="1" l="1"/>
  <c r="L1138" i="1"/>
  <c r="N1139" i="1" l="1"/>
  <c r="L1139" i="1"/>
  <c r="N1140" i="1" l="1"/>
  <c r="L1140" i="1"/>
  <c r="N1141" i="1" l="1"/>
  <c r="L1141" i="1"/>
  <c r="N1142" i="1" l="1"/>
  <c r="L1142" i="1"/>
  <c r="N1143" i="1" l="1"/>
  <c r="L1143" i="1"/>
  <c r="N1144" i="1" l="1"/>
  <c r="L1144" i="1"/>
  <c r="N1145" i="1" l="1"/>
  <c r="L1145" i="1"/>
  <c r="N1146" i="1" l="1"/>
  <c r="L1146" i="1"/>
  <c r="N1147" i="1" l="1"/>
  <c r="L1147" i="1"/>
  <c r="N1148" i="1" l="1"/>
  <c r="L1148" i="1"/>
  <c r="N1149" i="1" l="1"/>
  <c r="L1149" i="1"/>
  <c r="N1150" i="1" l="1"/>
  <c r="L1150" i="1"/>
  <c r="N1151" i="1" l="1"/>
  <c r="L1151" i="1"/>
  <c r="N1152" i="1" l="1"/>
  <c r="L1152" i="1"/>
  <c r="N1153" i="1" l="1"/>
  <c r="L1153" i="1"/>
  <c r="N1154" i="1" l="1"/>
  <c r="L1154" i="1"/>
  <c r="N1155" i="1" l="1"/>
  <c r="L1155" i="1"/>
  <c r="N1156" i="1" l="1"/>
  <c r="L1156" i="1"/>
  <c r="N1157" i="1" l="1"/>
  <c r="L1157" i="1"/>
  <c r="N1158" i="1" l="1"/>
  <c r="L1158" i="1"/>
  <c r="N1159" i="1" l="1"/>
  <c r="L1159" i="1"/>
  <c r="N1160" i="1" l="1"/>
  <c r="L1160" i="1"/>
  <c r="N1161" i="1" l="1"/>
  <c r="L1161" i="1"/>
  <c r="N1162" i="1" l="1"/>
  <c r="L1162" i="1"/>
  <c r="N1163" i="1" l="1"/>
  <c r="L1163" i="1"/>
  <c r="N1164" i="1" l="1"/>
  <c r="L1164" i="1"/>
  <c r="N1165" i="1" l="1"/>
  <c r="L1165" i="1"/>
  <c r="N1166" i="1" l="1"/>
  <c r="L1166" i="1"/>
  <c r="N1167" i="1" l="1"/>
  <c r="L1167" i="1"/>
  <c r="N1168" i="1" l="1"/>
  <c r="L1168" i="1"/>
  <c r="N1169" i="1" l="1"/>
  <c r="L1169" i="1"/>
  <c r="N1170" i="1" l="1"/>
  <c r="L1170" i="1"/>
  <c r="N1171" i="1" l="1"/>
  <c r="L1171" i="1"/>
  <c r="N1172" i="1" l="1"/>
  <c r="L1172" i="1"/>
  <c r="N1173" i="1" l="1"/>
  <c r="L1173" i="1"/>
  <c r="N1174" i="1" l="1"/>
  <c r="L1174" i="1"/>
  <c r="N1175" i="1" l="1"/>
  <c r="L1175" i="1"/>
  <c r="N1176" i="1" l="1"/>
  <c r="L1176" i="1"/>
  <c r="N1177" i="1" l="1"/>
  <c r="L1177" i="1"/>
  <c r="N1178" i="1" l="1"/>
  <c r="L1178" i="1"/>
  <c r="N1179" i="1" l="1"/>
  <c r="L1179" i="1"/>
  <c r="N1180" i="1" l="1"/>
  <c r="L1180" i="1"/>
  <c r="N1181" i="1" l="1"/>
  <c r="L1181" i="1"/>
  <c r="N1182" i="1" l="1"/>
  <c r="L1182" i="1"/>
  <c r="N1183" i="1" l="1"/>
  <c r="L1183" i="1"/>
  <c r="N1184" i="1" l="1"/>
  <c r="L1184" i="1"/>
  <c r="N1185" i="1" l="1"/>
  <c r="L1185" i="1"/>
  <c r="N1186" i="1" l="1"/>
  <c r="L1186" i="1"/>
  <c r="N1187" i="1" l="1"/>
  <c r="L1187" i="1"/>
  <c r="N1188" i="1" l="1"/>
  <c r="L1188" i="1"/>
  <c r="N1189" i="1" l="1"/>
  <c r="L1189" i="1"/>
  <c r="N1190" i="1" l="1"/>
  <c r="L1190" i="1"/>
  <c r="N1191" i="1" l="1"/>
  <c r="L1191" i="1"/>
  <c r="N1192" i="1" l="1"/>
  <c r="L1192" i="1"/>
  <c r="N1193" i="1" l="1"/>
  <c r="L1193" i="1"/>
  <c r="N1194" i="1" l="1"/>
  <c r="L1194" i="1"/>
  <c r="N1195" i="1" l="1"/>
  <c r="L1195" i="1"/>
  <c r="N1196" i="1" l="1"/>
  <c r="L1196" i="1"/>
  <c r="N1197" i="1" l="1"/>
  <c r="L1197" i="1"/>
  <c r="N1198" i="1" l="1"/>
  <c r="L1198" i="1"/>
  <c r="N1199" i="1" l="1"/>
  <c r="L1199" i="1"/>
  <c r="N1200" i="1" l="1"/>
  <c r="L1200" i="1"/>
  <c r="N1201" i="1" l="1"/>
  <c r="L1201" i="1"/>
  <c r="N1202" i="1" l="1"/>
  <c r="L1202" i="1"/>
  <c r="N1203" i="1" l="1"/>
  <c r="L1203" i="1"/>
  <c r="N1204" i="1" l="1"/>
  <c r="L1204" i="1"/>
  <c r="N1205" i="1" l="1"/>
  <c r="L1205" i="1"/>
  <c r="N1206" i="1" l="1"/>
  <c r="L1206" i="1"/>
  <c r="N1207" i="1" l="1"/>
  <c r="L1207" i="1"/>
  <c r="N1208" i="1" l="1"/>
  <c r="L1208" i="1"/>
  <c r="N1209" i="1" l="1"/>
  <c r="L1209" i="1"/>
  <c r="N1210" i="1" l="1"/>
  <c r="L1210" i="1"/>
  <c r="N1211" i="1" l="1"/>
  <c r="L1211" i="1"/>
  <c r="N1212" i="1" l="1"/>
  <c r="L1212" i="1"/>
  <c r="N1213" i="1" l="1"/>
  <c r="L1213" i="1"/>
  <c r="N1214" i="1" l="1"/>
  <c r="L1214" i="1"/>
  <c r="N1215" i="1" l="1"/>
  <c r="L1215" i="1"/>
  <c r="N1216" i="1" l="1"/>
  <c r="L1216" i="1"/>
  <c r="N1217" i="1" l="1"/>
  <c r="L1217" i="1"/>
  <c r="N1218" i="1" l="1"/>
  <c r="L1218" i="1"/>
  <c r="N1219" i="1" l="1"/>
  <c r="L1219" i="1"/>
  <c r="N1220" i="1" l="1"/>
  <c r="L1220" i="1"/>
  <c r="N1221" i="1" l="1"/>
  <c r="L1221" i="1"/>
  <c r="N1222" i="1" l="1"/>
  <c r="L1222" i="1"/>
  <c r="N1223" i="1" l="1"/>
  <c r="L1223" i="1"/>
  <c r="N1224" i="1" l="1"/>
  <c r="L1224" i="1"/>
  <c r="N1225" i="1" l="1"/>
  <c r="L1225" i="1"/>
  <c r="N1226" i="1" l="1"/>
  <c r="L1226" i="1"/>
  <c r="N1227" i="1" l="1"/>
  <c r="L1227" i="1"/>
  <c r="N1228" i="1" l="1"/>
  <c r="L1228" i="1"/>
  <c r="N1229" i="1" l="1"/>
  <c r="L1229" i="1"/>
  <c r="N1230" i="1" l="1"/>
  <c r="L1230" i="1"/>
  <c r="N1231" i="1" l="1"/>
  <c r="L1231" i="1"/>
  <c r="N1232" i="1" l="1"/>
  <c r="L1232" i="1"/>
  <c r="N1233" i="1" l="1"/>
  <c r="L1233" i="1"/>
  <c r="N1234" i="1" l="1"/>
  <c r="L1234" i="1"/>
  <c r="N1235" i="1" l="1"/>
  <c r="L1235" i="1"/>
  <c r="N1236" i="1" l="1"/>
  <c r="L1236" i="1"/>
  <c r="N1237" i="1" l="1"/>
  <c r="L1237" i="1"/>
  <c r="N1238" i="1" l="1"/>
  <c r="L1238" i="1"/>
  <c r="N1239" i="1" l="1"/>
  <c r="L1239" i="1"/>
  <c r="N1240" i="1" l="1"/>
  <c r="L1240" i="1"/>
  <c r="N1241" i="1" l="1"/>
  <c r="L1241" i="1"/>
  <c r="N1242" i="1" l="1"/>
  <c r="L1242" i="1"/>
  <c r="N1243" i="1" l="1"/>
  <c r="L1243" i="1"/>
  <c r="N1244" i="1" l="1"/>
  <c r="L1244" i="1"/>
  <c r="N1245" i="1" l="1"/>
  <c r="L1245" i="1"/>
  <c r="N1246" i="1" l="1"/>
  <c r="L1246" i="1"/>
  <c r="N1247" i="1" l="1"/>
  <c r="L1247" i="1"/>
  <c r="N1248" i="1" l="1"/>
  <c r="L1248" i="1"/>
  <c r="N1249" i="1" l="1"/>
  <c r="L1249" i="1"/>
  <c r="N1250" i="1" l="1"/>
  <c r="L1250" i="1"/>
  <c r="N1251" i="1" l="1"/>
  <c r="L1251" i="1"/>
  <c r="N1252" i="1" l="1"/>
  <c r="L1252" i="1"/>
  <c r="N1253" i="1" l="1"/>
  <c r="L1253" i="1"/>
  <c r="N1254" i="1" l="1"/>
  <c r="L1254" i="1"/>
  <c r="N1255" i="1" l="1"/>
  <c r="L1255" i="1"/>
  <c r="N1256" i="1" l="1"/>
  <c r="L1256" i="1"/>
  <c r="N1257" i="1" l="1"/>
  <c r="L1257" i="1"/>
  <c r="N1258" i="1" l="1"/>
  <c r="L1258" i="1"/>
  <c r="N1259" i="1" l="1"/>
  <c r="L1259" i="1"/>
  <c r="N1260" i="1" l="1"/>
  <c r="L1260" i="1"/>
  <c r="N1261" i="1" l="1"/>
  <c r="L1261" i="1"/>
  <c r="N1262" i="1" l="1"/>
  <c r="L1262" i="1"/>
  <c r="N1263" i="1" l="1"/>
  <c r="L1263" i="1"/>
  <c r="N1264" i="1" l="1"/>
  <c r="L1264" i="1"/>
  <c r="N1265" i="1" l="1"/>
  <c r="L1265" i="1"/>
  <c r="N1266" i="1" l="1"/>
  <c r="L1266" i="1"/>
  <c r="N1267" i="1" l="1"/>
  <c r="L1267" i="1"/>
  <c r="N1268" i="1" l="1"/>
  <c r="L1268" i="1"/>
  <c r="N1269" i="1" l="1"/>
  <c r="L1269" i="1"/>
  <c r="N1270" i="1" l="1"/>
  <c r="L1270" i="1"/>
  <c r="N1271" i="1" l="1"/>
  <c r="L1271" i="1"/>
  <c r="N1272" i="1" l="1"/>
  <c r="L1272" i="1"/>
  <c r="N1273" i="1" l="1"/>
  <c r="L1273" i="1"/>
  <c r="N1274" i="1" l="1"/>
  <c r="L1274" i="1"/>
  <c r="N1275" i="1" l="1"/>
  <c r="L1275" i="1"/>
  <c r="N1276" i="1" l="1"/>
  <c r="L1276" i="1"/>
  <c r="N1277" i="1" l="1"/>
  <c r="L1277" i="1"/>
  <c r="N1278" i="1" l="1"/>
  <c r="L1278" i="1"/>
  <c r="N1279" i="1" l="1"/>
  <c r="L1279" i="1"/>
  <c r="N1280" i="1" l="1"/>
  <c r="L1280" i="1"/>
  <c r="N1281" i="1" l="1"/>
  <c r="L1281" i="1"/>
  <c r="N1282" i="1" l="1"/>
  <c r="L1282" i="1"/>
  <c r="N1283" i="1" l="1"/>
  <c r="L1283" i="1"/>
  <c r="N1284" i="1" l="1"/>
  <c r="L1284" i="1"/>
  <c r="N1285" i="1" l="1"/>
  <c r="L1285" i="1"/>
  <c r="N1286" i="1" l="1"/>
  <c r="L1286" i="1"/>
  <c r="N1287" i="1" l="1"/>
  <c r="L1287" i="1"/>
  <c r="N1288" i="1" l="1"/>
  <c r="L1288" i="1"/>
  <c r="N1289" i="1" l="1"/>
  <c r="L1289" i="1"/>
  <c r="N1290" i="1" l="1"/>
  <c r="L1290" i="1"/>
  <c r="N1291" i="1" l="1"/>
  <c r="L1291" i="1"/>
  <c r="N1292" i="1" l="1"/>
  <c r="L1292" i="1"/>
  <c r="N1293" i="1" l="1"/>
  <c r="L1293" i="1"/>
  <c r="N1294" i="1" l="1"/>
  <c r="L1294" i="1"/>
  <c r="N1295" i="1" l="1"/>
  <c r="L1295" i="1"/>
  <c r="N1296" i="1" l="1"/>
  <c r="L1296" i="1"/>
  <c r="N1297" i="1" l="1"/>
  <c r="L1297" i="1"/>
  <c r="N1298" i="1" l="1"/>
  <c r="L1298" i="1"/>
  <c r="N1299" i="1" l="1"/>
  <c r="L1299" i="1"/>
  <c r="N1300" i="1" l="1"/>
  <c r="L1300" i="1"/>
  <c r="N1301" i="1" l="1"/>
  <c r="L1301" i="1"/>
  <c r="N1302" i="1" l="1"/>
  <c r="L1302" i="1"/>
  <c r="N1303" i="1" l="1"/>
  <c r="L1303" i="1"/>
  <c r="N1304" i="1" l="1"/>
  <c r="L1304" i="1"/>
  <c r="N1305" i="1" l="1"/>
  <c r="L1305" i="1"/>
  <c r="N1306" i="1" l="1"/>
  <c r="L1306" i="1"/>
  <c r="N1307" i="1" l="1"/>
  <c r="L1307" i="1"/>
  <c r="N1308" i="1" l="1"/>
  <c r="L1308" i="1"/>
  <c r="N1309" i="1" l="1"/>
  <c r="L1309" i="1"/>
  <c r="N1310" i="1" l="1"/>
  <c r="L1310" i="1"/>
  <c r="N1311" i="1" l="1"/>
  <c r="L1311" i="1"/>
  <c r="N1312" i="1" l="1"/>
  <c r="L1312" i="1"/>
  <c r="N1313" i="1" l="1"/>
  <c r="L1313" i="1"/>
  <c r="N1314" i="1" l="1"/>
  <c r="L1314" i="1"/>
  <c r="N1315" i="1" l="1"/>
  <c r="L1315" i="1"/>
  <c r="N1316" i="1" l="1"/>
  <c r="L1316" i="1"/>
  <c r="N1317" i="1" l="1"/>
  <c r="L1317" i="1"/>
  <c r="N1318" i="1" l="1"/>
  <c r="L1318" i="1"/>
  <c r="N1319" i="1" l="1"/>
  <c r="L1319" i="1"/>
  <c r="N1320" i="1" l="1"/>
  <c r="L1320" i="1"/>
  <c r="N1321" i="1" l="1"/>
  <c r="L1321" i="1"/>
  <c r="N1322" i="1" l="1"/>
  <c r="L1322" i="1"/>
  <c r="N1323" i="1" l="1"/>
  <c r="L1323" i="1"/>
  <c r="N1324" i="1" l="1"/>
  <c r="L1324" i="1"/>
  <c r="N1325" i="1" l="1"/>
  <c r="L1325" i="1"/>
  <c r="N1326" i="1" l="1"/>
  <c r="L1326" i="1"/>
  <c r="N1327" i="1" l="1"/>
  <c r="L1327" i="1"/>
  <c r="N1328" i="1" l="1"/>
  <c r="L1328" i="1"/>
  <c r="N1329" i="1" l="1"/>
  <c r="L1329" i="1"/>
  <c r="N1330" i="1" l="1"/>
  <c r="L1330" i="1"/>
  <c r="N1331" i="1" l="1"/>
  <c r="L1331" i="1"/>
  <c r="N1332" i="1" l="1"/>
  <c r="L1332" i="1"/>
  <c r="N1333" i="1" l="1"/>
  <c r="L1333" i="1"/>
  <c r="N1334" i="1" l="1"/>
  <c r="L1334" i="1"/>
  <c r="N1335" i="1" l="1"/>
  <c r="L1335" i="1"/>
  <c r="N1336" i="1" l="1"/>
  <c r="L1336" i="1"/>
  <c r="N1337" i="1" l="1"/>
  <c r="L1337" i="1"/>
  <c r="N1338" i="1" l="1"/>
  <c r="L1338" i="1"/>
  <c r="N1339" i="1" l="1"/>
  <c r="L1339" i="1"/>
  <c r="N1340" i="1" l="1"/>
  <c r="L1340" i="1"/>
  <c r="N1341" i="1" l="1"/>
  <c r="L1341" i="1"/>
  <c r="N1342" i="1" l="1"/>
  <c r="L1342" i="1"/>
  <c r="N1343" i="1" l="1"/>
  <c r="L1343" i="1"/>
  <c r="N1344" i="1" l="1"/>
  <c r="L1344" i="1"/>
  <c r="N1345" i="1" l="1"/>
  <c r="L1345" i="1"/>
  <c r="N1346" i="1" l="1"/>
  <c r="L1346" i="1"/>
  <c r="N1347" i="1" l="1"/>
  <c r="L1347" i="1"/>
  <c r="N1348" i="1" l="1"/>
  <c r="L1348" i="1"/>
  <c r="N1349" i="1" l="1"/>
  <c r="L1349" i="1"/>
  <c r="N1350" i="1" l="1"/>
  <c r="L1350" i="1"/>
  <c r="N1351" i="1" l="1"/>
  <c r="L1351" i="1"/>
  <c r="N1352" i="1" l="1"/>
  <c r="L1352" i="1"/>
  <c r="N1353" i="1" l="1"/>
  <c r="L1353" i="1"/>
  <c r="N1354" i="1" l="1"/>
  <c r="L1354" i="1"/>
  <c r="N1355" i="1" l="1"/>
  <c r="L1355" i="1"/>
  <c r="N1356" i="1" l="1"/>
  <c r="L1356" i="1"/>
  <c r="N1357" i="1" l="1"/>
  <c r="L1357" i="1"/>
  <c r="N1358" i="1" l="1"/>
  <c r="L1358" i="1"/>
  <c r="N1359" i="1" l="1"/>
  <c r="L1359" i="1"/>
  <c r="N1360" i="1" l="1"/>
  <c r="L1360" i="1"/>
  <c r="N1361" i="1" l="1"/>
  <c r="L1361" i="1"/>
  <c r="N1362" i="1" l="1"/>
  <c r="L1362" i="1"/>
  <c r="N1363" i="1" l="1"/>
  <c r="L1363" i="1"/>
  <c r="N1364" i="1" l="1"/>
  <c r="L1364" i="1"/>
  <c r="N1365" i="1" l="1"/>
  <c r="L1365" i="1"/>
  <c r="N1366" i="1" l="1"/>
  <c r="L1366" i="1"/>
  <c r="N1367" i="1" l="1"/>
  <c r="L1367" i="1"/>
  <c r="N1368" i="1" l="1"/>
  <c r="L1368" i="1"/>
  <c r="N1369" i="1" l="1"/>
  <c r="L1369" i="1"/>
  <c r="N1370" i="1" l="1"/>
  <c r="L1370" i="1"/>
  <c r="N1371" i="1" l="1"/>
  <c r="L1371" i="1"/>
  <c r="N1372" i="1" l="1"/>
  <c r="L1372" i="1"/>
  <c r="N1373" i="1" l="1"/>
  <c r="L1373" i="1"/>
  <c r="N1374" i="1" l="1"/>
  <c r="L1374" i="1"/>
  <c r="N1375" i="1" l="1"/>
  <c r="L1375" i="1"/>
  <c r="N1376" i="1" l="1"/>
  <c r="L1376" i="1"/>
  <c r="N1377" i="1" l="1"/>
  <c r="L1377" i="1"/>
  <c r="N1378" i="1" l="1"/>
  <c r="L1378" i="1"/>
  <c r="N1379" i="1" l="1"/>
  <c r="L1379" i="1"/>
  <c r="N1380" i="1" l="1"/>
  <c r="L1380" i="1"/>
  <c r="N1381" i="1" l="1"/>
  <c r="L1381" i="1"/>
  <c r="N1382" i="1" l="1"/>
  <c r="L1382" i="1"/>
  <c r="N1383" i="1" l="1"/>
  <c r="L1383" i="1"/>
  <c r="N1384" i="1" l="1"/>
  <c r="L1384" i="1"/>
  <c r="N1385" i="1" l="1"/>
  <c r="L1385" i="1"/>
  <c r="N1386" i="1" l="1"/>
  <c r="L1386" i="1"/>
  <c r="N1387" i="1" l="1"/>
  <c r="L1387" i="1"/>
  <c r="N1388" i="1" l="1"/>
  <c r="L1388" i="1"/>
  <c r="N1389" i="1" l="1"/>
  <c r="L1389" i="1"/>
  <c r="N1390" i="1" l="1"/>
  <c r="L1390" i="1"/>
  <c r="N1391" i="1" l="1"/>
  <c r="L1391" i="1"/>
  <c r="N1392" i="1" l="1"/>
  <c r="L1392" i="1"/>
  <c r="N1393" i="1" l="1"/>
  <c r="L1393" i="1"/>
  <c r="N1394" i="1" l="1"/>
  <c r="L1394" i="1"/>
  <c r="N1395" i="1" l="1"/>
  <c r="L1395" i="1"/>
  <c r="N1396" i="1" l="1"/>
  <c r="L1396" i="1"/>
  <c r="N1397" i="1" l="1"/>
  <c r="L1397" i="1"/>
  <c r="N1398" i="1" l="1"/>
  <c r="L1398" i="1"/>
  <c r="N1399" i="1" l="1"/>
  <c r="L1399" i="1"/>
  <c r="N1400" i="1" l="1"/>
  <c r="L1400" i="1"/>
  <c r="N1401" i="1" l="1"/>
  <c r="L1401" i="1"/>
  <c r="N1402" i="1" l="1"/>
  <c r="L1402" i="1"/>
  <c r="N1403" i="1" l="1"/>
  <c r="L1403" i="1"/>
  <c r="N1404" i="1" l="1"/>
  <c r="L1404" i="1"/>
  <c r="N1405" i="1" l="1"/>
  <c r="L1405" i="1"/>
  <c r="N1406" i="1" l="1"/>
  <c r="L1406" i="1"/>
  <c r="N1407" i="1" l="1"/>
  <c r="L1407" i="1"/>
  <c r="N1408" i="1" l="1"/>
  <c r="L1408" i="1"/>
  <c r="N1409" i="1" l="1"/>
  <c r="L1409" i="1"/>
  <c r="N1410" i="1" l="1"/>
  <c r="L1410" i="1"/>
  <c r="N1411" i="1" l="1"/>
  <c r="L1411" i="1"/>
  <c r="N1412" i="1" l="1"/>
  <c r="L1412" i="1"/>
  <c r="N1413" i="1" l="1"/>
  <c r="L1413" i="1"/>
  <c r="N1414" i="1" l="1"/>
  <c r="L1414" i="1"/>
  <c r="N1415" i="1" l="1"/>
  <c r="L1415" i="1"/>
  <c r="N1416" i="1" l="1"/>
  <c r="L1416" i="1"/>
  <c r="N1417" i="1" l="1"/>
  <c r="L1417" i="1"/>
  <c r="N1418" i="1" l="1"/>
  <c r="L1418" i="1"/>
  <c r="N1419" i="1" l="1"/>
  <c r="L1419" i="1"/>
  <c r="N1420" i="1" l="1"/>
  <c r="L1420" i="1"/>
  <c r="N1421" i="1" l="1"/>
  <c r="L1421" i="1"/>
  <c r="N1422" i="1" l="1"/>
  <c r="L1422" i="1"/>
  <c r="N1423" i="1" l="1"/>
  <c r="L1423" i="1"/>
  <c r="N1424" i="1" l="1"/>
  <c r="L1424" i="1"/>
  <c r="N1425" i="1" l="1"/>
  <c r="L1425" i="1"/>
  <c r="N1426" i="1" l="1"/>
  <c r="L1426" i="1"/>
  <c r="N1427" i="1" l="1"/>
  <c r="L1427" i="1"/>
  <c r="N1428" i="1" l="1"/>
  <c r="L1428" i="1"/>
  <c r="N1429" i="1" l="1"/>
  <c r="L1429" i="1"/>
  <c r="N1430" i="1" l="1"/>
  <c r="L1430" i="1"/>
  <c r="N1431" i="1" l="1"/>
  <c r="L1431" i="1"/>
  <c r="N1432" i="1" l="1"/>
  <c r="L1432" i="1"/>
  <c r="N1433" i="1" l="1"/>
  <c r="L1433" i="1"/>
  <c r="N1434" i="1" l="1"/>
  <c r="L1434" i="1"/>
  <c r="N1435" i="1" l="1"/>
  <c r="L1435" i="1"/>
  <c r="N1436" i="1" l="1"/>
  <c r="L1436" i="1"/>
  <c r="N1437" i="1" l="1"/>
  <c r="L1437" i="1"/>
  <c r="N1438" i="1" l="1"/>
  <c r="L1438" i="1"/>
  <c r="N1439" i="1" l="1"/>
  <c r="L1439" i="1"/>
  <c r="N1440" i="1" l="1"/>
  <c r="L1440" i="1"/>
  <c r="N1441" i="1" l="1"/>
  <c r="L1441" i="1"/>
  <c r="N1442" i="1" l="1"/>
  <c r="L1442" i="1"/>
  <c r="N1443" i="1" l="1"/>
  <c r="L1443" i="1"/>
  <c r="N1444" i="1" l="1"/>
  <c r="L1444" i="1"/>
  <c r="N1445" i="1" l="1"/>
  <c r="L1445" i="1"/>
  <c r="N1446" i="1" l="1"/>
  <c r="L1446" i="1"/>
  <c r="N1447" i="1" l="1"/>
  <c r="L1447" i="1"/>
  <c r="N1448" i="1" l="1"/>
  <c r="L1448" i="1"/>
  <c r="N1449" i="1" l="1"/>
  <c r="L1449" i="1"/>
  <c r="N1450" i="1" l="1"/>
  <c r="L1450" i="1"/>
  <c r="N1451" i="1" l="1"/>
  <c r="L1451" i="1"/>
  <c r="N1452" i="1" l="1"/>
  <c r="L1452" i="1"/>
  <c r="N1453" i="1" l="1"/>
  <c r="L1453" i="1"/>
  <c r="N1454" i="1" l="1"/>
  <c r="L1454" i="1"/>
  <c r="N1455" i="1" l="1"/>
  <c r="L1455" i="1"/>
  <c r="N1456" i="1" l="1"/>
  <c r="L1456" i="1"/>
  <c r="N1457" i="1" l="1"/>
  <c r="L1457" i="1"/>
  <c r="N1458" i="1" l="1"/>
  <c r="L1458" i="1"/>
  <c r="N1459" i="1" l="1"/>
  <c r="L1459" i="1"/>
  <c r="N1460" i="1" l="1"/>
  <c r="L1460" i="1"/>
  <c r="N1461" i="1" l="1"/>
  <c r="L1461" i="1"/>
  <c r="N1462" i="1" l="1"/>
  <c r="L1462" i="1"/>
  <c r="N1463" i="1" l="1"/>
  <c r="L1463" i="1"/>
  <c r="N1464" i="1" l="1"/>
  <c r="L1464" i="1"/>
  <c r="N1465" i="1" l="1"/>
  <c r="L1465" i="1"/>
  <c r="N1466" i="1" l="1"/>
  <c r="L1466" i="1"/>
  <c r="N1467" i="1" l="1"/>
  <c r="L1467" i="1"/>
  <c r="N1468" i="1" l="1"/>
  <c r="L1468" i="1"/>
  <c r="N1469" i="1" l="1"/>
  <c r="L1469" i="1"/>
  <c r="N1470" i="1" l="1"/>
  <c r="L1470" i="1"/>
  <c r="N1471" i="1" l="1"/>
  <c r="L1471" i="1"/>
  <c r="N1472" i="1" l="1"/>
  <c r="L1472" i="1"/>
  <c r="N1473" i="1" l="1"/>
  <c r="L1473" i="1"/>
  <c r="N1474" i="1" l="1"/>
  <c r="L1474" i="1"/>
  <c r="N1475" i="1" l="1"/>
  <c r="L1475" i="1"/>
  <c r="N1476" i="1" l="1"/>
  <c r="L1476" i="1"/>
  <c r="N1477" i="1" l="1"/>
  <c r="L1477" i="1"/>
  <c r="N1478" i="1" l="1"/>
  <c r="L1478" i="1"/>
  <c r="N1479" i="1" l="1"/>
  <c r="L1479" i="1"/>
  <c r="N1480" i="1" l="1"/>
  <c r="L1480" i="1"/>
  <c r="N1481" i="1" l="1"/>
  <c r="L1481" i="1"/>
  <c r="N1482" i="1" l="1"/>
  <c r="L1482" i="1"/>
  <c r="N1483" i="1" l="1"/>
  <c r="L1483" i="1"/>
  <c r="N1484" i="1" l="1"/>
  <c r="L1484" i="1"/>
  <c r="N1485" i="1" l="1"/>
  <c r="L1485" i="1"/>
  <c r="N1486" i="1" l="1"/>
  <c r="L1486" i="1"/>
  <c r="N1487" i="1" l="1"/>
  <c r="L1487" i="1"/>
  <c r="N1488" i="1" l="1"/>
  <c r="L1488" i="1"/>
  <c r="N1489" i="1" l="1"/>
  <c r="L1489" i="1"/>
  <c r="N1490" i="1" l="1"/>
  <c r="L1490" i="1"/>
  <c r="N1491" i="1" l="1"/>
  <c r="L1491" i="1"/>
  <c r="N1492" i="1" l="1"/>
  <c r="L1492" i="1"/>
  <c r="N1493" i="1" l="1"/>
  <c r="L1493" i="1"/>
  <c r="N1494" i="1" l="1"/>
  <c r="L1494" i="1"/>
  <c r="N1495" i="1" l="1"/>
  <c r="L1495" i="1"/>
  <c r="N1496" i="1" l="1"/>
  <c r="L1496" i="1"/>
  <c r="N1497" i="1" l="1"/>
  <c r="L1497" i="1"/>
  <c r="N1498" i="1" l="1"/>
  <c r="L1498" i="1"/>
  <c r="N1499" i="1" l="1"/>
  <c r="L1499" i="1"/>
  <c r="N1500" i="1" l="1"/>
  <c r="L1500" i="1"/>
  <c r="N1501" i="1" l="1"/>
  <c r="L1501" i="1"/>
  <c r="N1502" i="1" l="1"/>
  <c r="L1502" i="1"/>
  <c r="N1503" i="1" l="1"/>
  <c r="L1503" i="1"/>
  <c r="N1504" i="1" l="1"/>
  <c r="L1504" i="1"/>
  <c r="N1505" i="1" l="1"/>
  <c r="L1505" i="1"/>
  <c r="N1506" i="1" l="1"/>
  <c r="L1506" i="1"/>
  <c r="N1507" i="1" l="1"/>
  <c r="L1507" i="1"/>
  <c r="N1508" i="1" l="1"/>
  <c r="L1508" i="1"/>
  <c r="N1509" i="1" l="1"/>
  <c r="L1509" i="1"/>
  <c r="N1510" i="1" l="1"/>
  <c r="L1510" i="1"/>
  <c r="N1511" i="1" l="1"/>
  <c r="L1511" i="1"/>
  <c r="N1512" i="1" l="1"/>
  <c r="L1512" i="1"/>
  <c r="N1513" i="1" l="1"/>
  <c r="L1513" i="1"/>
  <c r="N1514" i="1" l="1"/>
  <c r="L1514" i="1"/>
  <c r="N1515" i="1" l="1"/>
  <c r="L1515" i="1"/>
  <c r="N1516" i="1" l="1"/>
  <c r="L1516" i="1"/>
  <c r="N1517" i="1" l="1"/>
  <c r="L1517" i="1"/>
  <c r="N1518" i="1" l="1"/>
  <c r="L1518" i="1"/>
  <c r="N1519" i="1" l="1"/>
  <c r="L1519" i="1"/>
  <c r="N1520" i="1" l="1"/>
  <c r="L1520" i="1"/>
  <c r="N1521" i="1" l="1"/>
  <c r="L1521" i="1"/>
  <c r="N1522" i="1" l="1"/>
  <c r="L1522" i="1"/>
  <c r="N1523" i="1" l="1"/>
  <c r="L1523" i="1"/>
  <c r="N1524" i="1" l="1"/>
  <c r="L1524" i="1"/>
  <c r="N1525" i="1" l="1"/>
  <c r="L1525" i="1"/>
  <c r="N1526" i="1" l="1"/>
  <c r="L1526" i="1"/>
  <c r="N1527" i="1" l="1"/>
  <c r="L1527" i="1"/>
  <c r="N1528" i="1" l="1"/>
  <c r="L1528" i="1"/>
  <c r="N1529" i="1" l="1"/>
  <c r="L1529" i="1"/>
  <c r="N1530" i="1" l="1"/>
  <c r="L1530" i="1"/>
  <c r="N1531" i="1" l="1"/>
  <c r="L1531" i="1"/>
  <c r="N1532" i="1" l="1"/>
  <c r="L1532" i="1"/>
  <c r="N1533" i="1" l="1"/>
  <c r="L1533" i="1"/>
  <c r="N1534" i="1" l="1"/>
  <c r="L1534" i="1"/>
  <c r="N1535" i="1" l="1"/>
  <c r="L1535" i="1"/>
  <c r="N1536" i="1" l="1"/>
  <c r="L1536" i="1"/>
  <c r="N1537" i="1" l="1"/>
  <c r="L1537" i="1"/>
  <c r="N1538" i="1" l="1"/>
  <c r="L1538" i="1"/>
  <c r="N1539" i="1" l="1"/>
  <c r="L1539" i="1"/>
  <c r="N1540" i="1" l="1"/>
  <c r="L1540" i="1"/>
  <c r="N1541" i="1" l="1"/>
  <c r="L1541" i="1"/>
  <c r="N1542" i="1" l="1"/>
  <c r="L1542" i="1"/>
  <c r="N1543" i="1" l="1"/>
  <c r="L1543" i="1"/>
  <c r="N1544" i="1" l="1"/>
  <c r="L1544" i="1"/>
  <c r="N1545" i="1" l="1"/>
  <c r="L1545" i="1"/>
  <c r="N1546" i="1" l="1"/>
  <c r="L1546" i="1"/>
  <c r="N1547" i="1" l="1"/>
  <c r="L1547" i="1"/>
  <c r="N1548" i="1" l="1"/>
  <c r="L1548" i="1"/>
  <c r="N1549" i="1" l="1"/>
  <c r="L1549" i="1"/>
  <c r="N1550" i="1" l="1"/>
  <c r="L1550" i="1"/>
  <c r="N1551" i="1" l="1"/>
  <c r="L1551" i="1"/>
  <c r="N1552" i="1" l="1"/>
  <c r="L1552" i="1"/>
  <c r="N1553" i="1" l="1"/>
  <c r="L1553" i="1"/>
  <c r="N1554" i="1" l="1"/>
  <c r="L1554" i="1"/>
  <c r="N1555" i="1" l="1"/>
  <c r="L1555" i="1"/>
  <c r="N1556" i="1" l="1"/>
  <c r="L1556" i="1"/>
  <c r="N1557" i="1" l="1"/>
  <c r="L1557" i="1"/>
  <c r="N1558" i="1" l="1"/>
  <c r="L1558" i="1"/>
  <c r="N1559" i="1" l="1"/>
  <c r="L1559" i="1"/>
  <c r="N1560" i="1" l="1"/>
  <c r="L1560" i="1"/>
  <c r="N1561" i="1" l="1"/>
  <c r="L1561" i="1"/>
  <c r="N1562" i="1" l="1"/>
  <c r="L1562" i="1"/>
  <c r="N1563" i="1" l="1"/>
  <c r="L1563" i="1"/>
  <c r="N1564" i="1" l="1"/>
  <c r="L1564" i="1"/>
  <c r="N1565" i="1" l="1"/>
  <c r="L1565" i="1"/>
  <c r="N1566" i="1" l="1"/>
  <c r="L1566" i="1"/>
  <c r="N1567" i="1" l="1"/>
  <c r="L1567" i="1"/>
  <c r="N1568" i="1" l="1"/>
  <c r="L1568" i="1"/>
  <c r="N1569" i="1" l="1"/>
  <c r="L1569" i="1"/>
  <c r="N1570" i="1" l="1"/>
  <c r="L1570" i="1"/>
  <c r="N1571" i="1" l="1"/>
  <c r="L1571" i="1"/>
  <c r="N1572" i="1" l="1"/>
  <c r="L1572" i="1"/>
  <c r="N1573" i="1" l="1"/>
  <c r="L1573" i="1"/>
  <c r="N1574" i="1" l="1"/>
  <c r="L1574" i="1"/>
  <c r="N1575" i="1" l="1"/>
  <c r="L1575" i="1"/>
  <c r="N1576" i="1" l="1"/>
  <c r="L1576" i="1"/>
  <c r="N1577" i="1" l="1"/>
  <c r="L1577" i="1"/>
  <c r="N1578" i="1" l="1"/>
  <c r="L1578" i="1"/>
  <c r="N1579" i="1" l="1"/>
  <c r="L1579" i="1"/>
  <c r="N1580" i="1" l="1"/>
  <c r="L1580" i="1"/>
  <c r="N1581" i="1" l="1"/>
  <c r="L1581" i="1"/>
  <c r="N1582" i="1" l="1"/>
  <c r="L1582" i="1"/>
  <c r="N1583" i="1" l="1"/>
  <c r="L1583" i="1"/>
  <c r="N1584" i="1" l="1"/>
  <c r="L1584" i="1"/>
  <c r="N1585" i="1" l="1"/>
  <c r="L1585" i="1"/>
  <c r="N1586" i="1" l="1"/>
  <c r="L1586" i="1"/>
  <c r="N1587" i="1" l="1"/>
  <c r="L1587" i="1"/>
  <c r="N1588" i="1" l="1"/>
  <c r="L1588" i="1"/>
  <c r="N1589" i="1" l="1"/>
  <c r="L1589" i="1"/>
  <c r="N1590" i="1" l="1"/>
  <c r="L1590" i="1"/>
  <c r="N1591" i="1" l="1"/>
  <c r="L1591" i="1"/>
  <c r="N1592" i="1" l="1"/>
  <c r="L1592" i="1"/>
  <c r="N1593" i="1" l="1"/>
  <c r="L1593" i="1"/>
  <c r="N1594" i="1" l="1"/>
  <c r="L1594" i="1"/>
  <c r="N1595" i="1" l="1"/>
  <c r="L1595" i="1"/>
  <c r="N1596" i="1" l="1"/>
  <c r="L1596" i="1"/>
  <c r="N1597" i="1" l="1"/>
  <c r="L1597" i="1"/>
  <c r="N1598" i="1" l="1"/>
  <c r="L1598" i="1"/>
  <c r="N1599" i="1" l="1"/>
  <c r="L1599" i="1"/>
  <c r="N1600" i="1" l="1"/>
  <c r="L1600" i="1"/>
  <c r="N1601" i="1" l="1"/>
  <c r="L1601" i="1"/>
  <c r="N1602" i="1" l="1"/>
  <c r="L1602" i="1"/>
  <c r="N1603" i="1" l="1"/>
  <c r="L1603" i="1"/>
  <c r="N1604" i="1" l="1"/>
  <c r="L1604" i="1"/>
  <c r="N1605" i="1" l="1"/>
  <c r="L1605" i="1"/>
  <c r="N1606" i="1" l="1"/>
  <c r="L1606" i="1"/>
  <c r="N1607" i="1" l="1"/>
  <c r="L1607" i="1"/>
  <c r="N1608" i="1" l="1"/>
  <c r="L1608" i="1"/>
  <c r="N1609" i="1" l="1"/>
  <c r="L1609" i="1"/>
  <c r="N1610" i="1" l="1"/>
  <c r="L1610" i="1"/>
  <c r="N1611" i="1" l="1"/>
  <c r="L1611" i="1"/>
  <c r="N1612" i="1" l="1"/>
  <c r="L1612" i="1"/>
  <c r="N1613" i="1" l="1"/>
  <c r="L1613" i="1"/>
  <c r="N1614" i="1" l="1"/>
  <c r="L1614" i="1"/>
  <c r="N1615" i="1" l="1"/>
  <c r="L1615" i="1"/>
  <c r="N1616" i="1" l="1"/>
  <c r="L1616" i="1"/>
  <c r="N1617" i="1" l="1"/>
  <c r="L1617" i="1"/>
  <c r="N1618" i="1" l="1"/>
  <c r="L1618" i="1"/>
  <c r="N1619" i="1" l="1"/>
  <c r="L1619" i="1"/>
  <c r="N1620" i="1" l="1"/>
  <c r="L1620" i="1"/>
  <c r="N1621" i="1" l="1"/>
  <c r="L1621" i="1"/>
  <c r="N1622" i="1" l="1"/>
  <c r="L1622" i="1"/>
  <c r="N1623" i="1" l="1"/>
  <c r="L1623" i="1"/>
  <c r="N1624" i="1" l="1"/>
  <c r="L1624" i="1"/>
  <c r="N1625" i="1" l="1"/>
  <c r="L1625" i="1"/>
  <c r="N1626" i="1" l="1"/>
  <c r="L1626" i="1"/>
  <c r="N1627" i="1" l="1"/>
  <c r="L1627" i="1"/>
  <c r="N1628" i="1" l="1"/>
  <c r="L1628" i="1"/>
  <c r="N1629" i="1" l="1"/>
  <c r="L1629" i="1"/>
  <c r="N1630" i="1" l="1"/>
  <c r="L1630" i="1"/>
  <c r="N1631" i="1" l="1"/>
  <c r="L1631" i="1"/>
  <c r="N1632" i="1" l="1"/>
  <c r="L1632" i="1"/>
  <c r="N1633" i="1" l="1"/>
  <c r="L1633" i="1"/>
  <c r="N1634" i="1" l="1"/>
  <c r="L1634" i="1"/>
  <c r="N1635" i="1" l="1"/>
  <c r="L1635" i="1"/>
  <c r="N1636" i="1" l="1"/>
  <c r="L1636" i="1"/>
  <c r="N1637" i="1" l="1"/>
  <c r="L1637" i="1"/>
  <c r="N1638" i="1" l="1"/>
  <c r="L1638" i="1"/>
  <c r="N1639" i="1" l="1"/>
  <c r="L1639" i="1"/>
  <c r="N1640" i="1" l="1"/>
  <c r="L1640" i="1"/>
  <c r="N1641" i="1" l="1"/>
  <c r="L1641" i="1"/>
  <c r="N1642" i="1" l="1"/>
  <c r="L1642" i="1"/>
  <c r="N1643" i="1" l="1"/>
  <c r="L1643" i="1"/>
  <c r="N1644" i="1" l="1"/>
  <c r="L1644" i="1"/>
  <c r="N1645" i="1" l="1"/>
  <c r="L1645" i="1"/>
  <c r="N1646" i="1" l="1"/>
  <c r="L1646" i="1"/>
  <c r="N1647" i="1" l="1"/>
  <c r="L1647" i="1"/>
  <c r="N1648" i="1" l="1"/>
  <c r="L1648" i="1"/>
  <c r="N1649" i="1" l="1"/>
  <c r="L1649" i="1"/>
  <c r="N1650" i="1" l="1"/>
  <c r="L1650" i="1"/>
  <c r="N1651" i="1" l="1"/>
  <c r="L1651" i="1"/>
  <c r="N1652" i="1" l="1"/>
  <c r="L1652" i="1"/>
  <c r="N1653" i="1" l="1"/>
  <c r="L1653" i="1"/>
  <c r="N1654" i="1" l="1"/>
  <c r="L1654" i="1"/>
  <c r="N1655" i="1" l="1"/>
  <c r="L1655" i="1"/>
  <c r="N1656" i="1" l="1"/>
  <c r="L1656" i="1"/>
  <c r="N1657" i="1" l="1"/>
  <c r="L1657" i="1"/>
  <c r="N1658" i="1" l="1"/>
  <c r="L1658" i="1"/>
  <c r="N1659" i="1" l="1"/>
  <c r="L1659" i="1"/>
  <c r="N1660" i="1" l="1"/>
  <c r="L1660" i="1"/>
  <c r="N1661" i="1" l="1"/>
  <c r="L1661" i="1"/>
  <c r="N1662" i="1" l="1"/>
  <c r="L1662" i="1"/>
  <c r="N1663" i="1" l="1"/>
  <c r="L1663" i="1"/>
  <c r="N1664" i="1" l="1"/>
  <c r="L1664" i="1"/>
  <c r="N1665" i="1" l="1"/>
  <c r="L1665" i="1"/>
  <c r="N1666" i="1" l="1"/>
  <c r="L1666" i="1"/>
  <c r="N1667" i="1" l="1"/>
  <c r="L1667" i="1"/>
  <c r="N1668" i="1" l="1"/>
  <c r="L1668" i="1"/>
  <c r="N1669" i="1" l="1"/>
  <c r="L1669" i="1"/>
  <c r="N1670" i="1" l="1"/>
  <c r="L1670" i="1"/>
  <c r="N1671" i="1" l="1"/>
  <c r="L1671" i="1"/>
  <c r="N1672" i="1" l="1"/>
  <c r="L1672" i="1"/>
  <c r="N1673" i="1" l="1"/>
  <c r="L1673" i="1"/>
  <c r="N1674" i="1" l="1"/>
  <c r="L1674" i="1"/>
  <c r="N1675" i="1" l="1"/>
  <c r="L1675" i="1"/>
  <c r="N1676" i="1" l="1"/>
  <c r="L1676" i="1"/>
  <c r="N1677" i="1" l="1"/>
  <c r="L1677" i="1"/>
  <c r="N1678" i="1" l="1"/>
  <c r="L1678" i="1"/>
  <c r="N1679" i="1" l="1"/>
  <c r="L1679" i="1"/>
  <c r="N1680" i="1" l="1"/>
  <c r="L1680" i="1"/>
  <c r="N1681" i="1" l="1"/>
  <c r="L1681" i="1"/>
  <c r="N1682" i="1" l="1"/>
  <c r="L1682" i="1"/>
  <c r="N1683" i="1" l="1"/>
  <c r="L1683" i="1"/>
  <c r="N1684" i="1" l="1"/>
  <c r="L1684" i="1"/>
  <c r="N1685" i="1" l="1"/>
  <c r="L1685" i="1"/>
  <c r="N1686" i="1" l="1"/>
  <c r="L1686" i="1"/>
  <c r="N1687" i="1" l="1"/>
  <c r="L1687" i="1"/>
  <c r="N1688" i="1" l="1"/>
  <c r="L1688" i="1"/>
  <c r="N1689" i="1" l="1"/>
  <c r="L1689" i="1"/>
  <c r="N1690" i="1" l="1"/>
  <c r="L1690" i="1"/>
  <c r="N1691" i="1" l="1"/>
  <c r="L1691" i="1"/>
  <c r="N1692" i="1" l="1"/>
  <c r="L1692" i="1"/>
  <c r="N1693" i="1" l="1"/>
  <c r="L1693" i="1"/>
  <c r="N1694" i="1" l="1"/>
  <c r="L1694" i="1"/>
  <c r="N1695" i="1" l="1"/>
  <c r="L1695" i="1"/>
  <c r="N1696" i="1" l="1"/>
  <c r="L1696" i="1"/>
  <c r="N1697" i="1" l="1"/>
  <c r="L1697" i="1"/>
  <c r="N1698" i="1" l="1"/>
  <c r="L1698" i="1"/>
  <c r="N1699" i="1" l="1"/>
  <c r="L1699" i="1"/>
  <c r="N1700" i="1" l="1"/>
  <c r="L1700" i="1"/>
  <c r="N1701" i="1" l="1"/>
  <c r="L1701" i="1"/>
  <c r="N1702" i="1" l="1"/>
  <c r="L1702" i="1"/>
  <c r="N1703" i="1" l="1"/>
  <c r="L1703" i="1"/>
  <c r="N1704" i="1" l="1"/>
  <c r="L1704" i="1"/>
  <c r="N1705" i="1" l="1"/>
  <c r="L1705" i="1"/>
  <c r="N1706" i="1" l="1"/>
  <c r="L1706" i="1"/>
  <c r="N1707" i="1" l="1"/>
  <c r="L1707" i="1"/>
  <c r="N1708" i="1" l="1"/>
  <c r="L1708" i="1"/>
  <c r="N1709" i="1" l="1"/>
  <c r="L1709" i="1"/>
  <c r="N1710" i="1" l="1"/>
  <c r="L1710" i="1"/>
  <c r="N1711" i="1" l="1"/>
  <c r="L1711" i="1"/>
  <c r="N1712" i="1" l="1"/>
  <c r="L1712" i="1"/>
  <c r="N1713" i="1" l="1"/>
  <c r="L1713" i="1"/>
  <c r="N1714" i="1" l="1"/>
  <c r="L1714" i="1"/>
  <c r="N1715" i="1" l="1"/>
  <c r="L1715" i="1"/>
  <c r="N1716" i="1" l="1"/>
  <c r="L1716" i="1"/>
  <c r="N1717" i="1" l="1"/>
  <c r="L1717" i="1"/>
  <c r="N1718" i="1" l="1"/>
  <c r="L1718" i="1"/>
  <c r="N1719" i="1" l="1"/>
  <c r="L1719" i="1"/>
  <c r="N1720" i="1" l="1"/>
  <c r="L1720" i="1"/>
  <c r="N1721" i="1" l="1"/>
  <c r="L1721" i="1"/>
  <c r="N1722" i="1" l="1"/>
  <c r="L1722" i="1"/>
  <c r="N1723" i="1" l="1"/>
  <c r="L1723" i="1"/>
  <c r="N1724" i="1" l="1"/>
  <c r="L1724" i="1"/>
  <c r="N1725" i="1" l="1"/>
  <c r="L1725" i="1"/>
  <c r="N1726" i="1" l="1"/>
  <c r="L1726" i="1"/>
  <c r="N1727" i="1" l="1"/>
  <c r="L1727" i="1"/>
  <c r="N1728" i="1" l="1"/>
  <c r="L1728" i="1"/>
  <c r="N1729" i="1" l="1"/>
  <c r="L1729" i="1"/>
  <c r="N1730" i="1" l="1"/>
  <c r="L1730" i="1"/>
  <c r="N1731" i="1" l="1"/>
  <c r="L1731" i="1"/>
  <c r="N1732" i="1" l="1"/>
  <c r="L1732" i="1"/>
  <c r="N1733" i="1" l="1"/>
  <c r="L1733" i="1"/>
  <c r="N1734" i="1" l="1"/>
  <c r="L1734" i="1"/>
  <c r="N1735" i="1" l="1"/>
  <c r="L1735" i="1"/>
  <c r="N1736" i="1" l="1"/>
  <c r="L1736" i="1"/>
  <c r="N1737" i="1" l="1"/>
  <c r="L1737" i="1"/>
  <c r="N1738" i="1" l="1"/>
  <c r="L1738" i="1"/>
  <c r="N1739" i="1" l="1"/>
  <c r="L1739" i="1"/>
  <c r="N1740" i="1" l="1"/>
  <c r="L1740" i="1"/>
  <c r="N1741" i="1" l="1"/>
  <c r="L1741" i="1"/>
  <c r="N1742" i="1" l="1"/>
  <c r="L1742" i="1"/>
  <c r="N1743" i="1" l="1"/>
  <c r="L1743" i="1"/>
  <c r="N1744" i="1" l="1"/>
  <c r="L1744" i="1"/>
  <c r="N1745" i="1" l="1"/>
  <c r="L1745" i="1"/>
  <c r="N1746" i="1" l="1"/>
  <c r="L1746" i="1"/>
  <c r="N1747" i="1" l="1"/>
  <c r="L1747" i="1"/>
  <c r="N1748" i="1" l="1"/>
  <c r="L1748" i="1"/>
  <c r="N1749" i="1" l="1"/>
  <c r="L1749" i="1"/>
  <c r="N1750" i="1" l="1"/>
  <c r="L1750" i="1"/>
  <c r="N1751" i="1" l="1"/>
  <c r="L1751" i="1"/>
  <c r="N1752" i="1" l="1"/>
  <c r="L1752" i="1"/>
  <c r="N1753" i="1" l="1"/>
  <c r="L1753" i="1"/>
  <c r="N1754" i="1" l="1"/>
  <c r="L1754" i="1"/>
  <c r="N1755" i="1" l="1"/>
  <c r="L1755" i="1"/>
  <c r="N1756" i="1" l="1"/>
  <c r="L1756" i="1"/>
  <c r="N1757" i="1" l="1"/>
  <c r="L1757" i="1"/>
  <c r="N1758" i="1" l="1"/>
  <c r="L1758" i="1"/>
  <c r="N1759" i="1" l="1"/>
  <c r="L1759" i="1"/>
  <c r="N1760" i="1" l="1"/>
  <c r="L1760" i="1"/>
  <c r="N1761" i="1" l="1"/>
  <c r="L1761" i="1"/>
  <c r="N1762" i="1" l="1"/>
  <c r="L1762" i="1"/>
  <c r="N1763" i="1" l="1"/>
  <c r="L1763" i="1"/>
  <c r="N1764" i="1" l="1"/>
  <c r="L1764" i="1"/>
  <c r="N1765" i="1" l="1"/>
  <c r="L1765" i="1"/>
  <c r="N1766" i="1" l="1"/>
  <c r="L1766" i="1"/>
  <c r="N1767" i="1" l="1"/>
  <c r="L1767" i="1"/>
  <c r="N1768" i="1" l="1"/>
  <c r="L1768" i="1"/>
  <c r="N1769" i="1" l="1"/>
  <c r="L1769" i="1"/>
  <c r="N1770" i="1" l="1"/>
  <c r="L1770" i="1"/>
  <c r="N1771" i="1" l="1"/>
  <c r="L1771" i="1"/>
  <c r="N1772" i="1" l="1"/>
  <c r="L1772" i="1"/>
  <c r="N1773" i="1" l="1"/>
  <c r="L1773" i="1"/>
  <c r="N1774" i="1" l="1"/>
  <c r="L1774" i="1"/>
  <c r="N1775" i="1" l="1"/>
  <c r="L1775" i="1"/>
  <c r="N1776" i="1" l="1"/>
  <c r="L1776" i="1"/>
  <c r="N1777" i="1" l="1"/>
  <c r="L1777" i="1"/>
  <c r="N1778" i="1" l="1"/>
  <c r="L1778" i="1"/>
  <c r="N1779" i="1" l="1"/>
  <c r="L1779" i="1"/>
  <c r="N1780" i="1" l="1"/>
  <c r="L1780" i="1"/>
  <c r="N1781" i="1" l="1"/>
  <c r="L1781" i="1"/>
  <c r="N1782" i="1" l="1"/>
  <c r="L1782" i="1"/>
  <c r="N1783" i="1" l="1"/>
  <c r="L1783" i="1"/>
  <c r="N1784" i="1" l="1"/>
  <c r="L1784" i="1"/>
  <c r="N1785" i="1" l="1"/>
  <c r="L1785" i="1"/>
  <c r="N1786" i="1" l="1"/>
  <c r="L1786" i="1"/>
  <c r="N1787" i="1" l="1"/>
  <c r="L1787" i="1"/>
  <c r="N1788" i="1" l="1"/>
  <c r="L1788" i="1"/>
  <c r="N1789" i="1" l="1"/>
  <c r="L1789" i="1"/>
  <c r="N1790" i="1" l="1"/>
  <c r="L1790" i="1"/>
  <c r="N1791" i="1" l="1"/>
  <c r="L1791" i="1"/>
  <c r="N1792" i="1" l="1"/>
  <c r="L1792" i="1"/>
  <c r="N1793" i="1" l="1"/>
  <c r="L1793" i="1"/>
  <c r="N1794" i="1" l="1"/>
  <c r="L1794" i="1"/>
  <c r="N1795" i="1" l="1"/>
  <c r="L1795" i="1"/>
  <c r="N1796" i="1" l="1"/>
  <c r="L1796" i="1"/>
  <c r="N1797" i="1" l="1"/>
  <c r="L1797" i="1"/>
  <c r="N1798" i="1" l="1"/>
  <c r="L1798" i="1"/>
  <c r="N1799" i="1" l="1"/>
  <c r="L1799" i="1"/>
  <c r="N1800" i="1" l="1"/>
  <c r="L1800" i="1"/>
  <c r="N1801" i="1" l="1"/>
  <c r="L1801" i="1"/>
  <c r="N1802" i="1" l="1"/>
  <c r="L1802" i="1"/>
  <c r="N1803" i="1" l="1"/>
  <c r="L1803" i="1"/>
  <c r="N1804" i="1" l="1"/>
  <c r="L1804" i="1"/>
  <c r="N1805" i="1" l="1"/>
  <c r="L1805" i="1"/>
  <c r="N1806" i="1" l="1"/>
  <c r="L1806" i="1"/>
  <c r="N1807" i="1" l="1"/>
  <c r="L1807" i="1"/>
  <c r="N1808" i="1" l="1"/>
  <c r="L1808" i="1"/>
  <c r="N1809" i="1" l="1"/>
  <c r="L1809" i="1"/>
  <c r="N1810" i="1" l="1"/>
  <c r="L1810" i="1"/>
  <c r="N1811" i="1" l="1"/>
  <c r="L1811" i="1"/>
  <c r="N1812" i="1" l="1"/>
  <c r="L1812" i="1"/>
  <c r="N1813" i="1" l="1"/>
  <c r="L1813" i="1"/>
  <c r="N1814" i="1" l="1"/>
  <c r="L1814" i="1"/>
  <c r="N1815" i="1" l="1"/>
  <c r="L1815" i="1"/>
  <c r="N1816" i="1" l="1"/>
  <c r="L1816" i="1"/>
  <c r="N1817" i="1" l="1"/>
  <c r="L1817" i="1"/>
  <c r="N1818" i="1" l="1"/>
  <c r="L1818" i="1"/>
  <c r="N1819" i="1" l="1"/>
  <c r="L1819" i="1"/>
  <c r="N1820" i="1" l="1"/>
  <c r="L1820" i="1"/>
  <c r="N1821" i="1" l="1"/>
  <c r="L1821" i="1"/>
  <c r="N1822" i="1" l="1"/>
  <c r="L1822" i="1"/>
  <c r="N1823" i="1" l="1"/>
  <c r="L1823" i="1"/>
  <c r="N1824" i="1" l="1"/>
  <c r="L1824" i="1"/>
  <c r="N1825" i="1" l="1"/>
  <c r="L1825" i="1"/>
  <c r="N1826" i="1" l="1"/>
  <c r="L1826" i="1"/>
  <c r="N1827" i="1" l="1"/>
  <c r="L1827" i="1"/>
  <c r="N1828" i="1" l="1"/>
  <c r="L1828" i="1"/>
  <c r="N1829" i="1" l="1"/>
  <c r="L1829" i="1"/>
  <c r="N1830" i="1" l="1"/>
  <c r="L1830" i="1"/>
  <c r="N1831" i="1" l="1"/>
  <c r="L1831" i="1"/>
  <c r="N1832" i="1" l="1"/>
  <c r="L1832" i="1"/>
  <c r="N1833" i="1" l="1"/>
  <c r="L1833" i="1"/>
  <c r="N1834" i="1" l="1"/>
  <c r="L1834" i="1"/>
  <c r="N1835" i="1" l="1"/>
  <c r="L1835" i="1"/>
  <c r="N1836" i="1" l="1"/>
  <c r="L1836" i="1"/>
  <c r="N1837" i="1" l="1"/>
  <c r="L1837" i="1"/>
  <c r="N1838" i="1" l="1"/>
  <c r="L1838" i="1"/>
  <c r="N1839" i="1" l="1"/>
  <c r="L1839" i="1"/>
  <c r="N1840" i="1" l="1"/>
  <c r="L1840" i="1"/>
  <c r="N1841" i="1" l="1"/>
  <c r="L1841" i="1"/>
  <c r="N1842" i="1" l="1"/>
  <c r="L1842" i="1"/>
  <c r="N1843" i="1" l="1"/>
  <c r="L1843" i="1"/>
  <c r="N1844" i="1" l="1"/>
  <c r="L1844" i="1"/>
  <c r="N1845" i="1" l="1"/>
  <c r="L1845" i="1"/>
  <c r="N1846" i="1" l="1"/>
  <c r="L1846" i="1"/>
  <c r="N1847" i="1" l="1"/>
  <c r="L1847" i="1"/>
  <c r="N1848" i="1" l="1"/>
  <c r="L1848" i="1"/>
  <c r="N1849" i="1" l="1"/>
  <c r="L1849" i="1"/>
  <c r="N1850" i="1" l="1"/>
  <c r="L1850" i="1"/>
  <c r="N1851" i="1" l="1"/>
  <c r="L1851" i="1"/>
  <c r="N1852" i="1" l="1"/>
  <c r="L1852" i="1"/>
  <c r="N1853" i="1" l="1"/>
  <c r="L1853" i="1"/>
  <c r="N1854" i="1" l="1"/>
  <c r="L1854" i="1"/>
  <c r="N1855" i="1" l="1"/>
  <c r="L1855" i="1"/>
  <c r="N1856" i="1" l="1"/>
  <c r="L1856" i="1"/>
  <c r="N1857" i="1" l="1"/>
  <c r="L1857" i="1"/>
  <c r="N1858" i="1" l="1"/>
  <c r="L1858" i="1"/>
  <c r="N1859" i="1" l="1"/>
  <c r="L1859" i="1"/>
  <c r="N1860" i="1" l="1"/>
  <c r="L1860" i="1"/>
  <c r="N1861" i="1" l="1"/>
  <c r="L1861" i="1"/>
  <c r="N1862" i="1" l="1"/>
  <c r="L1862" i="1"/>
  <c r="N1863" i="1" l="1"/>
  <c r="L1863" i="1"/>
  <c r="N1864" i="1" l="1"/>
  <c r="L1864" i="1"/>
  <c r="N1865" i="1" l="1"/>
  <c r="L1865" i="1"/>
  <c r="N1866" i="1" l="1"/>
  <c r="L1866" i="1"/>
  <c r="N1867" i="1" l="1"/>
  <c r="L1867" i="1"/>
  <c r="N1868" i="1" l="1"/>
  <c r="L1868" i="1"/>
  <c r="N1869" i="1" l="1"/>
  <c r="L1869" i="1"/>
  <c r="N1870" i="1" l="1"/>
  <c r="L1870" i="1"/>
  <c r="N1871" i="1" l="1"/>
  <c r="L1871" i="1"/>
  <c r="N1872" i="1" l="1"/>
  <c r="L1872" i="1"/>
  <c r="N1873" i="1" l="1"/>
  <c r="L1873" i="1"/>
  <c r="N1874" i="1" l="1"/>
  <c r="L1874" i="1"/>
  <c r="N1875" i="1" l="1"/>
  <c r="L1875" i="1"/>
  <c r="N1876" i="1" l="1"/>
  <c r="L1876" i="1"/>
  <c r="N1877" i="1" l="1"/>
  <c r="L1877" i="1"/>
  <c r="N1878" i="1" l="1"/>
  <c r="L1878" i="1"/>
  <c r="N1879" i="1" l="1"/>
  <c r="L1879" i="1"/>
  <c r="N1880" i="1" l="1"/>
  <c r="L1880" i="1"/>
  <c r="N1881" i="1" l="1"/>
  <c r="L1881" i="1"/>
  <c r="N1882" i="1" l="1"/>
  <c r="L1882" i="1"/>
  <c r="N1883" i="1" l="1"/>
  <c r="L1883" i="1"/>
  <c r="N1884" i="1" l="1"/>
  <c r="L1884" i="1"/>
  <c r="N1885" i="1" l="1"/>
  <c r="L1885" i="1"/>
  <c r="N1886" i="1" l="1"/>
  <c r="L1886" i="1"/>
  <c r="N1887" i="1" l="1"/>
  <c r="L1887" i="1"/>
  <c r="N1888" i="1" l="1"/>
  <c r="L1888" i="1"/>
  <c r="N1889" i="1" l="1"/>
  <c r="L1889" i="1"/>
  <c r="N1890" i="1" l="1"/>
  <c r="L1890" i="1"/>
  <c r="N1891" i="1" l="1"/>
  <c r="L1891" i="1"/>
  <c r="N1892" i="1" l="1"/>
  <c r="L1892" i="1"/>
  <c r="N1893" i="1" l="1"/>
  <c r="L1893" i="1"/>
  <c r="N1894" i="1" l="1"/>
  <c r="L1894" i="1"/>
  <c r="N1895" i="1" l="1"/>
  <c r="L1895" i="1"/>
  <c r="N1896" i="1" l="1"/>
  <c r="L1896" i="1"/>
  <c r="N1897" i="1" l="1"/>
  <c r="L1897" i="1"/>
  <c r="N1898" i="1" l="1"/>
  <c r="L1898" i="1"/>
  <c r="N1899" i="1" l="1"/>
  <c r="L1899" i="1"/>
  <c r="N1900" i="1" l="1"/>
  <c r="L1900" i="1"/>
  <c r="N1901" i="1" l="1"/>
  <c r="L1901" i="1"/>
  <c r="N1902" i="1" l="1"/>
  <c r="L1902" i="1"/>
  <c r="N1903" i="1" l="1"/>
  <c r="L1903" i="1"/>
  <c r="N1904" i="1" l="1"/>
  <c r="L1904" i="1"/>
  <c r="N1905" i="1" l="1"/>
  <c r="L1905" i="1"/>
  <c r="N1906" i="1" l="1"/>
  <c r="L1906" i="1"/>
  <c r="N1907" i="1" l="1"/>
  <c r="L1907" i="1"/>
  <c r="N1908" i="1" l="1"/>
  <c r="L1908" i="1"/>
  <c r="N1909" i="1" l="1"/>
  <c r="L1909" i="1"/>
  <c r="N1910" i="1" l="1"/>
  <c r="L1910" i="1"/>
  <c r="N1911" i="1" l="1"/>
  <c r="R12" i="1" s="1"/>
  <c r="R14" i="1" s="1"/>
  <c r="P13" i="1" s="1"/>
  <c r="P14" i="1" s="1"/>
  <c r="P15" i="1" s="1"/>
  <c r="P16" i="1" s="1"/>
  <c r="P17" i="1" s="1"/>
  <c r="P18" i="1" s="1"/>
  <c r="P19" i="1" s="1"/>
  <c r="P20" i="1" s="1"/>
  <c r="P21" i="1" s="1"/>
  <c r="P22" i="1" s="1"/>
  <c r="P23" i="1" s="1"/>
  <c r="P24" i="1" s="1"/>
  <c r="P25" i="1" s="1"/>
  <c r="P26" i="1" s="1"/>
  <c r="P27" i="1" s="1"/>
  <c r="P28" i="1" s="1"/>
  <c r="P29" i="1" s="1"/>
  <c r="P30" i="1" s="1"/>
  <c r="P31" i="1" s="1"/>
  <c r="P32" i="1" s="1"/>
  <c r="P33" i="1" s="1"/>
  <c r="P34" i="1" s="1"/>
  <c r="P35" i="1" s="1"/>
  <c r="P36" i="1" s="1"/>
  <c r="P37" i="1" s="1"/>
  <c r="P38" i="1" s="1"/>
  <c r="P39" i="1" s="1"/>
  <c r="P40" i="1" s="1"/>
  <c r="P41" i="1" s="1"/>
  <c r="P42" i="1" s="1"/>
  <c r="P43" i="1" s="1"/>
  <c r="P44" i="1" s="1"/>
  <c r="P45" i="1" s="1"/>
  <c r="P46" i="1" s="1"/>
  <c r="P47" i="1" s="1"/>
  <c r="P48" i="1" s="1"/>
  <c r="P49" i="1" s="1"/>
  <c r="P50" i="1" s="1"/>
  <c r="P51" i="1" s="1"/>
  <c r="P52" i="1" s="1"/>
  <c r="P53" i="1" s="1"/>
  <c r="P54" i="1" s="1"/>
  <c r="P55" i="1" s="1"/>
  <c r="P56" i="1" s="1"/>
  <c r="P57" i="1" s="1"/>
  <c r="P58" i="1" s="1"/>
  <c r="P59" i="1" s="1"/>
  <c r="P60" i="1" s="1"/>
  <c r="P61" i="1" s="1"/>
  <c r="P62" i="1" s="1"/>
  <c r="P63" i="1" s="1"/>
  <c r="P64" i="1" s="1"/>
  <c r="P65" i="1" s="1"/>
  <c r="P66" i="1" s="1"/>
  <c r="P67" i="1" s="1"/>
  <c r="P68" i="1" s="1"/>
  <c r="P69" i="1" s="1"/>
  <c r="P70" i="1" s="1"/>
  <c r="P71" i="1" s="1"/>
  <c r="P72" i="1" s="1"/>
  <c r="P73" i="1" s="1"/>
  <c r="P74" i="1" s="1"/>
  <c r="P75" i="1" s="1"/>
  <c r="P76" i="1" s="1"/>
  <c r="P77" i="1" s="1"/>
  <c r="P78" i="1" s="1"/>
  <c r="P79" i="1" s="1"/>
  <c r="P80" i="1" s="1"/>
  <c r="P81" i="1" s="1"/>
  <c r="P82" i="1" s="1"/>
  <c r="P83" i="1" s="1"/>
  <c r="P84" i="1" s="1"/>
  <c r="P85" i="1" s="1"/>
  <c r="P86" i="1" s="1"/>
  <c r="P87" i="1" s="1"/>
  <c r="P88" i="1" s="1"/>
  <c r="P89" i="1" s="1"/>
  <c r="P90" i="1" s="1"/>
  <c r="P91" i="1" s="1"/>
  <c r="P92" i="1" s="1"/>
  <c r="P93" i="1" s="1"/>
  <c r="P94" i="1" s="1"/>
  <c r="P95" i="1" s="1"/>
  <c r="P96" i="1" s="1"/>
  <c r="P97" i="1" s="1"/>
  <c r="P98" i="1" s="1"/>
  <c r="P99" i="1" s="1"/>
  <c r="P100" i="1" s="1"/>
  <c r="P101" i="1" s="1"/>
  <c r="P102" i="1" s="1"/>
  <c r="P103" i="1" s="1"/>
  <c r="P104" i="1" s="1"/>
  <c r="P105" i="1" s="1"/>
  <c r="P106" i="1" s="1"/>
  <c r="P107" i="1" s="1"/>
  <c r="P108" i="1" s="1"/>
  <c r="P109" i="1" s="1"/>
  <c r="P110" i="1" s="1"/>
  <c r="P111" i="1" s="1"/>
  <c r="P112" i="1" s="1"/>
  <c r="P113" i="1" s="1"/>
  <c r="P114" i="1" s="1"/>
  <c r="P115" i="1" s="1"/>
  <c r="P116" i="1" s="1"/>
  <c r="P117" i="1" s="1"/>
  <c r="P118" i="1" s="1"/>
  <c r="P119" i="1" s="1"/>
  <c r="P120" i="1" s="1"/>
  <c r="P121" i="1" s="1"/>
  <c r="P122" i="1" s="1"/>
  <c r="P123" i="1" s="1"/>
  <c r="P124" i="1" s="1"/>
  <c r="P125" i="1" s="1"/>
  <c r="P126" i="1" s="1"/>
  <c r="P127" i="1" s="1"/>
  <c r="P128" i="1" s="1"/>
  <c r="P129" i="1" s="1"/>
  <c r="P130" i="1" s="1"/>
  <c r="P131" i="1" s="1"/>
  <c r="P132" i="1" s="1"/>
  <c r="P133" i="1" s="1"/>
  <c r="P134" i="1" s="1"/>
  <c r="P135" i="1" s="1"/>
  <c r="P136" i="1" s="1"/>
  <c r="P137" i="1" s="1"/>
  <c r="P138" i="1" s="1"/>
  <c r="P139" i="1" s="1"/>
  <c r="P140" i="1" s="1"/>
  <c r="P141" i="1" s="1"/>
  <c r="P142" i="1" s="1"/>
  <c r="P143" i="1" s="1"/>
  <c r="P144" i="1" s="1"/>
  <c r="P145" i="1" s="1"/>
  <c r="P146" i="1" s="1"/>
  <c r="P147" i="1" s="1"/>
  <c r="P148" i="1" s="1"/>
  <c r="P149" i="1" s="1"/>
  <c r="P150" i="1" s="1"/>
  <c r="P151" i="1" s="1"/>
  <c r="P152" i="1" s="1"/>
  <c r="P153" i="1" s="1"/>
  <c r="P154" i="1" s="1"/>
  <c r="P155" i="1" s="1"/>
  <c r="P156" i="1" s="1"/>
  <c r="P157" i="1" s="1"/>
  <c r="P158" i="1" s="1"/>
  <c r="P159" i="1" s="1"/>
  <c r="P160" i="1" s="1"/>
  <c r="P161" i="1" s="1"/>
  <c r="P162" i="1" s="1"/>
  <c r="P163" i="1" s="1"/>
  <c r="P164" i="1" s="1"/>
  <c r="P165" i="1" s="1"/>
  <c r="P166" i="1" s="1"/>
  <c r="P167" i="1" s="1"/>
  <c r="P168" i="1" s="1"/>
  <c r="P169" i="1" s="1"/>
  <c r="P170" i="1" s="1"/>
  <c r="P171" i="1" s="1"/>
  <c r="P172" i="1" s="1"/>
  <c r="P173" i="1" s="1"/>
  <c r="P174" i="1" s="1"/>
  <c r="P175" i="1" s="1"/>
  <c r="P176" i="1" s="1"/>
  <c r="P177" i="1" s="1"/>
  <c r="P178" i="1" s="1"/>
  <c r="P179" i="1" s="1"/>
  <c r="P180" i="1" s="1"/>
  <c r="P181" i="1" s="1"/>
  <c r="P182" i="1" s="1"/>
  <c r="P183" i="1" s="1"/>
  <c r="P184" i="1" s="1"/>
  <c r="P185" i="1" s="1"/>
  <c r="P186" i="1" s="1"/>
  <c r="P187" i="1" s="1"/>
  <c r="P188" i="1" s="1"/>
  <c r="P189" i="1" s="1"/>
  <c r="P190" i="1" s="1"/>
  <c r="P191" i="1" s="1"/>
  <c r="P192" i="1" s="1"/>
  <c r="P193" i="1" s="1"/>
  <c r="P194" i="1" s="1"/>
  <c r="P195" i="1" s="1"/>
  <c r="P196" i="1" s="1"/>
  <c r="P197" i="1" s="1"/>
  <c r="P198" i="1" s="1"/>
  <c r="P199" i="1" s="1"/>
  <c r="P200" i="1" s="1"/>
  <c r="P201" i="1" s="1"/>
  <c r="P202" i="1" s="1"/>
  <c r="P203" i="1" s="1"/>
  <c r="P204" i="1" s="1"/>
  <c r="P205" i="1" s="1"/>
  <c r="P206" i="1" s="1"/>
  <c r="P207" i="1" s="1"/>
  <c r="P208" i="1" s="1"/>
  <c r="P209" i="1" s="1"/>
  <c r="P210" i="1" s="1"/>
  <c r="P211" i="1" s="1"/>
  <c r="P212" i="1" s="1"/>
  <c r="P213" i="1" s="1"/>
  <c r="P214" i="1" s="1"/>
  <c r="P215" i="1" s="1"/>
  <c r="P216" i="1" s="1"/>
  <c r="P217" i="1" s="1"/>
  <c r="P218" i="1" s="1"/>
  <c r="P219" i="1" s="1"/>
  <c r="P220" i="1" s="1"/>
  <c r="P221" i="1" s="1"/>
  <c r="P222" i="1" s="1"/>
  <c r="P223" i="1" s="1"/>
  <c r="P224" i="1" s="1"/>
  <c r="P225" i="1" s="1"/>
  <c r="P226" i="1" s="1"/>
  <c r="P227" i="1" s="1"/>
  <c r="P228" i="1" s="1"/>
  <c r="P229" i="1" s="1"/>
  <c r="P230" i="1" s="1"/>
  <c r="P231" i="1" s="1"/>
  <c r="P232" i="1" s="1"/>
  <c r="P233" i="1" s="1"/>
  <c r="P234" i="1" s="1"/>
  <c r="P235" i="1" s="1"/>
  <c r="P236" i="1" s="1"/>
  <c r="P237" i="1" s="1"/>
  <c r="P238" i="1" s="1"/>
  <c r="P239" i="1" s="1"/>
  <c r="P240" i="1" s="1"/>
  <c r="P241" i="1" s="1"/>
  <c r="P242" i="1" s="1"/>
  <c r="P243" i="1" s="1"/>
  <c r="P244" i="1" s="1"/>
  <c r="P245" i="1" s="1"/>
  <c r="P246" i="1" s="1"/>
  <c r="P247" i="1" s="1"/>
  <c r="P248" i="1" s="1"/>
  <c r="P249" i="1" s="1"/>
  <c r="P250" i="1" s="1"/>
  <c r="P251" i="1" s="1"/>
  <c r="P252" i="1" s="1"/>
  <c r="P253" i="1" s="1"/>
  <c r="P254" i="1" s="1"/>
  <c r="P255" i="1" s="1"/>
  <c r="P256" i="1" s="1"/>
  <c r="P257" i="1" s="1"/>
  <c r="P258" i="1" s="1"/>
  <c r="P259" i="1" s="1"/>
  <c r="P260" i="1" s="1"/>
  <c r="P261" i="1" s="1"/>
  <c r="P262" i="1" s="1"/>
  <c r="P263" i="1" s="1"/>
  <c r="P264" i="1" s="1"/>
  <c r="P265" i="1" s="1"/>
  <c r="P266" i="1" s="1"/>
  <c r="P267" i="1" s="1"/>
  <c r="P268" i="1" s="1"/>
  <c r="P269" i="1" s="1"/>
  <c r="P270" i="1" s="1"/>
  <c r="P271" i="1" s="1"/>
  <c r="P272" i="1" s="1"/>
  <c r="P273" i="1" s="1"/>
  <c r="P274" i="1" s="1"/>
  <c r="P275" i="1" s="1"/>
  <c r="P276" i="1" s="1"/>
  <c r="P277" i="1" s="1"/>
  <c r="P278" i="1" s="1"/>
  <c r="P279" i="1" s="1"/>
  <c r="P280" i="1" s="1"/>
  <c r="P281" i="1" s="1"/>
  <c r="P282" i="1" s="1"/>
  <c r="P283" i="1" s="1"/>
  <c r="P284" i="1" s="1"/>
  <c r="P285" i="1" s="1"/>
  <c r="P286" i="1" s="1"/>
  <c r="P287" i="1" s="1"/>
  <c r="P288" i="1" s="1"/>
  <c r="P289" i="1" s="1"/>
  <c r="P290" i="1" s="1"/>
  <c r="P291" i="1" s="1"/>
  <c r="P292" i="1" s="1"/>
  <c r="P293" i="1" s="1"/>
  <c r="P294" i="1" s="1"/>
  <c r="P295" i="1" s="1"/>
  <c r="P296" i="1" s="1"/>
  <c r="P297" i="1" s="1"/>
  <c r="P298" i="1" s="1"/>
  <c r="P299" i="1" s="1"/>
  <c r="P300" i="1" s="1"/>
  <c r="P301" i="1" s="1"/>
  <c r="P302" i="1" s="1"/>
  <c r="P303" i="1" s="1"/>
  <c r="P304" i="1" s="1"/>
  <c r="P305" i="1" s="1"/>
  <c r="P306" i="1" s="1"/>
  <c r="P307" i="1" s="1"/>
  <c r="P308" i="1" s="1"/>
  <c r="P309" i="1" s="1"/>
  <c r="P310" i="1" s="1"/>
  <c r="P311" i="1" s="1"/>
  <c r="P312" i="1" s="1"/>
  <c r="P313" i="1" s="1"/>
  <c r="P314" i="1" s="1"/>
  <c r="P315" i="1" s="1"/>
  <c r="P316" i="1" s="1"/>
  <c r="P317" i="1" s="1"/>
  <c r="P318" i="1" s="1"/>
  <c r="P319" i="1" s="1"/>
  <c r="P320" i="1" s="1"/>
  <c r="P321" i="1" s="1"/>
  <c r="P322" i="1" s="1"/>
  <c r="P323" i="1" s="1"/>
  <c r="P324" i="1" s="1"/>
  <c r="P325" i="1" s="1"/>
  <c r="P326" i="1" s="1"/>
  <c r="P327" i="1" s="1"/>
  <c r="P328" i="1" s="1"/>
  <c r="P329" i="1" s="1"/>
  <c r="P330" i="1" s="1"/>
  <c r="P331" i="1" s="1"/>
  <c r="P332" i="1" s="1"/>
  <c r="P333" i="1" s="1"/>
  <c r="P334" i="1" s="1"/>
  <c r="P335" i="1" s="1"/>
  <c r="P336" i="1" s="1"/>
  <c r="P337" i="1" s="1"/>
  <c r="P338" i="1" s="1"/>
  <c r="P339" i="1" s="1"/>
  <c r="P340" i="1" s="1"/>
  <c r="P341" i="1" s="1"/>
  <c r="P342" i="1" s="1"/>
  <c r="P343" i="1" s="1"/>
  <c r="P344" i="1" s="1"/>
  <c r="P345" i="1" s="1"/>
  <c r="P346" i="1" s="1"/>
  <c r="P347" i="1" s="1"/>
  <c r="P348" i="1" s="1"/>
  <c r="P349" i="1" s="1"/>
  <c r="P350" i="1" s="1"/>
  <c r="P351" i="1" s="1"/>
  <c r="P352" i="1" s="1"/>
  <c r="P353" i="1" s="1"/>
  <c r="P354" i="1" s="1"/>
  <c r="P355" i="1" s="1"/>
  <c r="P356" i="1" s="1"/>
  <c r="P357" i="1" s="1"/>
  <c r="P358" i="1" s="1"/>
  <c r="P359" i="1" s="1"/>
  <c r="P360" i="1" s="1"/>
  <c r="P361" i="1" s="1"/>
  <c r="P362" i="1" s="1"/>
  <c r="P363" i="1" s="1"/>
  <c r="P364" i="1" s="1"/>
  <c r="P365" i="1" s="1"/>
  <c r="P366" i="1" s="1"/>
  <c r="P367" i="1" s="1"/>
  <c r="P368" i="1" s="1"/>
  <c r="P369" i="1" s="1"/>
  <c r="P370" i="1" s="1"/>
  <c r="P371" i="1" s="1"/>
  <c r="P372" i="1" s="1"/>
  <c r="P373" i="1" s="1"/>
  <c r="P374" i="1" s="1"/>
  <c r="P375" i="1" s="1"/>
  <c r="P376" i="1" s="1"/>
  <c r="P377" i="1" s="1"/>
  <c r="P378" i="1" s="1"/>
  <c r="P379" i="1" s="1"/>
  <c r="P380" i="1" s="1"/>
  <c r="P381" i="1" s="1"/>
  <c r="P382" i="1" s="1"/>
  <c r="P383" i="1" s="1"/>
  <c r="P384" i="1" s="1"/>
  <c r="P385" i="1" s="1"/>
  <c r="P386" i="1" s="1"/>
  <c r="P387" i="1" s="1"/>
  <c r="P388" i="1" s="1"/>
  <c r="P389" i="1" s="1"/>
  <c r="P390" i="1" s="1"/>
  <c r="P391" i="1" s="1"/>
  <c r="P392" i="1" s="1"/>
  <c r="P393" i="1" s="1"/>
  <c r="P394" i="1" s="1"/>
  <c r="P395" i="1" s="1"/>
  <c r="P396" i="1" s="1"/>
  <c r="P397" i="1" s="1"/>
  <c r="P398" i="1" s="1"/>
  <c r="P399" i="1" s="1"/>
  <c r="P400" i="1" s="1"/>
  <c r="P401" i="1" s="1"/>
  <c r="P402" i="1" s="1"/>
  <c r="P403" i="1" s="1"/>
  <c r="P404" i="1" s="1"/>
  <c r="P405" i="1" s="1"/>
  <c r="P406" i="1" s="1"/>
  <c r="P407" i="1" s="1"/>
  <c r="P408" i="1" s="1"/>
  <c r="P409" i="1" s="1"/>
  <c r="P410" i="1" s="1"/>
  <c r="P411" i="1" s="1"/>
  <c r="P412" i="1" s="1"/>
  <c r="P413" i="1" s="1"/>
  <c r="P414" i="1" s="1"/>
  <c r="P415" i="1" s="1"/>
  <c r="P416" i="1" s="1"/>
  <c r="P417" i="1" s="1"/>
  <c r="P418" i="1" s="1"/>
  <c r="P419" i="1" s="1"/>
  <c r="P420" i="1" s="1"/>
  <c r="P421" i="1" s="1"/>
  <c r="P422" i="1" s="1"/>
  <c r="P423" i="1" s="1"/>
  <c r="P424" i="1" s="1"/>
  <c r="P425" i="1" s="1"/>
  <c r="P426" i="1" s="1"/>
  <c r="P427" i="1" s="1"/>
  <c r="P428" i="1" s="1"/>
  <c r="P429" i="1" s="1"/>
  <c r="P430" i="1" s="1"/>
  <c r="P431" i="1" s="1"/>
  <c r="P432" i="1" s="1"/>
  <c r="P433" i="1" s="1"/>
  <c r="P434" i="1" s="1"/>
  <c r="P435" i="1" s="1"/>
  <c r="P436" i="1" s="1"/>
  <c r="P437" i="1" s="1"/>
  <c r="P438" i="1" s="1"/>
  <c r="P439" i="1" s="1"/>
  <c r="P440" i="1" s="1"/>
  <c r="P441" i="1" s="1"/>
  <c r="P442" i="1" s="1"/>
  <c r="P443" i="1" s="1"/>
  <c r="P444" i="1" s="1"/>
  <c r="P445" i="1" s="1"/>
  <c r="P446" i="1" s="1"/>
  <c r="P447" i="1" s="1"/>
  <c r="P448" i="1" s="1"/>
  <c r="P449" i="1" s="1"/>
  <c r="P450" i="1" s="1"/>
  <c r="P451" i="1" s="1"/>
  <c r="P452" i="1" s="1"/>
  <c r="P453" i="1" s="1"/>
  <c r="P454" i="1" s="1"/>
  <c r="P455" i="1" s="1"/>
  <c r="P456" i="1" s="1"/>
  <c r="P457" i="1" s="1"/>
  <c r="P458" i="1" s="1"/>
  <c r="P459" i="1" s="1"/>
  <c r="P460" i="1" s="1"/>
  <c r="P461" i="1" s="1"/>
  <c r="P462" i="1" s="1"/>
  <c r="P463" i="1" s="1"/>
  <c r="P464" i="1" s="1"/>
  <c r="P465" i="1" s="1"/>
  <c r="P466" i="1" s="1"/>
  <c r="P467" i="1" s="1"/>
  <c r="P468" i="1" s="1"/>
  <c r="P469" i="1" s="1"/>
  <c r="P470" i="1" s="1"/>
  <c r="P471" i="1" s="1"/>
  <c r="P472" i="1" s="1"/>
  <c r="P473" i="1" s="1"/>
  <c r="P474" i="1" s="1"/>
  <c r="P475" i="1" s="1"/>
  <c r="P476" i="1" s="1"/>
  <c r="P477" i="1" s="1"/>
  <c r="P478" i="1" s="1"/>
  <c r="P479" i="1" s="1"/>
  <c r="P480" i="1" s="1"/>
  <c r="P481" i="1" s="1"/>
  <c r="P482" i="1" s="1"/>
  <c r="P483" i="1" s="1"/>
  <c r="P484" i="1" s="1"/>
  <c r="P485" i="1" s="1"/>
  <c r="P486" i="1" s="1"/>
  <c r="P487" i="1" s="1"/>
  <c r="P488" i="1" s="1"/>
  <c r="P489" i="1" s="1"/>
  <c r="P490" i="1" s="1"/>
  <c r="P491" i="1" s="1"/>
  <c r="P492" i="1" s="1"/>
  <c r="P493" i="1" s="1"/>
  <c r="P494" i="1" s="1"/>
  <c r="P495" i="1" s="1"/>
  <c r="P496" i="1" s="1"/>
  <c r="P497" i="1" s="1"/>
  <c r="P498" i="1" s="1"/>
  <c r="P499" i="1" s="1"/>
  <c r="P500" i="1" s="1"/>
  <c r="P501" i="1" s="1"/>
  <c r="P502" i="1" s="1"/>
  <c r="P503" i="1" s="1"/>
  <c r="P504" i="1" s="1"/>
  <c r="P505" i="1" s="1"/>
  <c r="P506" i="1" s="1"/>
  <c r="P507" i="1" s="1"/>
  <c r="P508" i="1" s="1"/>
  <c r="P509" i="1" s="1"/>
  <c r="P510" i="1" s="1"/>
  <c r="P511" i="1" s="1"/>
  <c r="P512" i="1" s="1"/>
  <c r="P513" i="1" s="1"/>
  <c r="P514" i="1" s="1"/>
  <c r="P515" i="1" s="1"/>
  <c r="P516" i="1" s="1"/>
  <c r="P517" i="1" s="1"/>
  <c r="P518" i="1" s="1"/>
  <c r="P519" i="1" s="1"/>
  <c r="P520" i="1" s="1"/>
  <c r="P521" i="1" s="1"/>
  <c r="P522" i="1" s="1"/>
  <c r="P523" i="1" s="1"/>
  <c r="P524" i="1" s="1"/>
  <c r="P525" i="1" s="1"/>
  <c r="P526" i="1" s="1"/>
  <c r="P527" i="1" s="1"/>
  <c r="P528" i="1" s="1"/>
  <c r="P529" i="1" s="1"/>
  <c r="P530" i="1" s="1"/>
  <c r="P531" i="1" s="1"/>
  <c r="P532" i="1" s="1"/>
  <c r="P533" i="1" s="1"/>
  <c r="P534" i="1" s="1"/>
  <c r="P535" i="1" s="1"/>
  <c r="P536" i="1" s="1"/>
  <c r="P537" i="1" s="1"/>
  <c r="P538" i="1" s="1"/>
  <c r="P539" i="1" s="1"/>
  <c r="P540" i="1" s="1"/>
  <c r="P541" i="1" s="1"/>
  <c r="P542" i="1" s="1"/>
  <c r="P543" i="1" s="1"/>
  <c r="P544" i="1" s="1"/>
  <c r="P545" i="1" s="1"/>
  <c r="P546" i="1" s="1"/>
  <c r="P547" i="1" s="1"/>
  <c r="P548" i="1" s="1"/>
  <c r="P549" i="1" s="1"/>
  <c r="P550" i="1" s="1"/>
  <c r="P551" i="1" s="1"/>
  <c r="P552" i="1" s="1"/>
  <c r="P553" i="1" s="1"/>
  <c r="P554" i="1" s="1"/>
  <c r="P555" i="1" s="1"/>
  <c r="P556" i="1" s="1"/>
  <c r="P557" i="1" s="1"/>
  <c r="P558" i="1" s="1"/>
  <c r="P559" i="1" s="1"/>
  <c r="P560" i="1" s="1"/>
  <c r="P561" i="1" s="1"/>
  <c r="P562" i="1" s="1"/>
  <c r="P563" i="1" s="1"/>
  <c r="P564" i="1" s="1"/>
  <c r="P565" i="1" s="1"/>
  <c r="P566" i="1" s="1"/>
  <c r="P567" i="1" s="1"/>
  <c r="P568" i="1" s="1"/>
  <c r="P569" i="1" s="1"/>
  <c r="P570" i="1" s="1"/>
  <c r="P571" i="1" s="1"/>
  <c r="P572" i="1" s="1"/>
  <c r="P573" i="1" s="1"/>
  <c r="P574" i="1" s="1"/>
  <c r="P575" i="1" s="1"/>
  <c r="P576" i="1" s="1"/>
  <c r="P577" i="1" s="1"/>
  <c r="P578" i="1" s="1"/>
  <c r="P579" i="1" s="1"/>
  <c r="P580" i="1" s="1"/>
  <c r="P581" i="1" s="1"/>
  <c r="P582" i="1" s="1"/>
  <c r="P583" i="1" s="1"/>
  <c r="P584" i="1" s="1"/>
  <c r="P585" i="1" s="1"/>
  <c r="P586" i="1" s="1"/>
  <c r="P587" i="1" s="1"/>
  <c r="P588" i="1" s="1"/>
  <c r="P589" i="1" s="1"/>
  <c r="P590" i="1" s="1"/>
  <c r="P591" i="1" s="1"/>
  <c r="P592" i="1" s="1"/>
  <c r="P593" i="1" s="1"/>
  <c r="P594" i="1" s="1"/>
  <c r="P595" i="1" s="1"/>
  <c r="P596" i="1" s="1"/>
  <c r="P597" i="1" s="1"/>
  <c r="P598" i="1" s="1"/>
  <c r="P599" i="1" s="1"/>
  <c r="P600" i="1" s="1"/>
  <c r="P601" i="1" s="1"/>
  <c r="P602" i="1" s="1"/>
  <c r="P603" i="1" s="1"/>
  <c r="P604" i="1" s="1"/>
  <c r="P605" i="1" s="1"/>
  <c r="P606" i="1" s="1"/>
  <c r="P607" i="1" s="1"/>
  <c r="P608" i="1" s="1"/>
  <c r="P609" i="1" s="1"/>
  <c r="P610" i="1" s="1"/>
  <c r="P611" i="1" s="1"/>
  <c r="P612" i="1" s="1"/>
  <c r="P613" i="1" s="1"/>
  <c r="P614" i="1" s="1"/>
  <c r="P615" i="1" s="1"/>
  <c r="P616" i="1" s="1"/>
  <c r="P617" i="1" s="1"/>
  <c r="P618" i="1" s="1"/>
  <c r="P619" i="1" s="1"/>
  <c r="P620" i="1" s="1"/>
  <c r="P621" i="1" s="1"/>
  <c r="P622" i="1" s="1"/>
  <c r="P623" i="1" s="1"/>
  <c r="P624" i="1" s="1"/>
  <c r="P625" i="1" s="1"/>
  <c r="P626" i="1" s="1"/>
  <c r="P627" i="1" s="1"/>
  <c r="P628" i="1" s="1"/>
  <c r="P629" i="1" s="1"/>
  <c r="P630" i="1" s="1"/>
  <c r="P631" i="1" s="1"/>
  <c r="P632" i="1" s="1"/>
  <c r="P633" i="1" s="1"/>
  <c r="P634" i="1" s="1"/>
  <c r="P635" i="1" s="1"/>
  <c r="P636" i="1" s="1"/>
  <c r="P637" i="1" s="1"/>
  <c r="P638" i="1" s="1"/>
  <c r="P639" i="1" s="1"/>
  <c r="P640" i="1" s="1"/>
  <c r="P641" i="1" s="1"/>
  <c r="P642" i="1" s="1"/>
  <c r="P643" i="1" s="1"/>
  <c r="P644" i="1" s="1"/>
  <c r="P645" i="1" s="1"/>
  <c r="P646" i="1" s="1"/>
  <c r="P647" i="1" s="1"/>
  <c r="P648" i="1" s="1"/>
  <c r="P649" i="1" s="1"/>
  <c r="P650" i="1" s="1"/>
  <c r="P651" i="1" s="1"/>
  <c r="P652" i="1" s="1"/>
  <c r="P653" i="1" s="1"/>
  <c r="P654" i="1" s="1"/>
  <c r="P655" i="1" s="1"/>
  <c r="P656" i="1" s="1"/>
  <c r="P657" i="1" s="1"/>
  <c r="P658" i="1" s="1"/>
  <c r="P659" i="1" s="1"/>
  <c r="P660" i="1" s="1"/>
  <c r="P661" i="1" s="1"/>
  <c r="P662" i="1" s="1"/>
  <c r="P663" i="1" s="1"/>
  <c r="P664" i="1" s="1"/>
  <c r="P665" i="1" s="1"/>
  <c r="P666" i="1" s="1"/>
  <c r="P667" i="1" s="1"/>
  <c r="P668" i="1" s="1"/>
  <c r="P669" i="1" s="1"/>
  <c r="P670" i="1" s="1"/>
  <c r="P671" i="1" s="1"/>
  <c r="P672" i="1" s="1"/>
  <c r="P673" i="1" s="1"/>
  <c r="P674" i="1" s="1"/>
  <c r="P675" i="1" s="1"/>
  <c r="P676" i="1" s="1"/>
  <c r="P677" i="1" s="1"/>
  <c r="P678" i="1" s="1"/>
  <c r="P679" i="1" s="1"/>
  <c r="P680" i="1" s="1"/>
  <c r="P681" i="1" s="1"/>
  <c r="P682" i="1" s="1"/>
  <c r="P683" i="1" s="1"/>
  <c r="P684" i="1" s="1"/>
  <c r="P685" i="1" s="1"/>
  <c r="P686" i="1" s="1"/>
  <c r="P687" i="1" s="1"/>
  <c r="P688" i="1" s="1"/>
  <c r="P689" i="1" s="1"/>
  <c r="P690" i="1" s="1"/>
  <c r="P691" i="1" s="1"/>
  <c r="P692" i="1" s="1"/>
  <c r="P693" i="1" s="1"/>
  <c r="P694" i="1" s="1"/>
  <c r="P695" i="1" s="1"/>
  <c r="P696" i="1" s="1"/>
  <c r="P697" i="1" s="1"/>
  <c r="P698" i="1" s="1"/>
  <c r="P699" i="1" s="1"/>
  <c r="P700" i="1" s="1"/>
  <c r="P701" i="1" s="1"/>
  <c r="P702" i="1" s="1"/>
  <c r="P703" i="1" s="1"/>
  <c r="P704" i="1" s="1"/>
  <c r="P705" i="1" s="1"/>
  <c r="P706" i="1" s="1"/>
  <c r="P707" i="1" s="1"/>
  <c r="P708" i="1" s="1"/>
  <c r="P709" i="1" s="1"/>
  <c r="P710" i="1" s="1"/>
  <c r="P711" i="1" s="1"/>
  <c r="P712" i="1" s="1"/>
  <c r="P713" i="1" s="1"/>
  <c r="P714" i="1" s="1"/>
  <c r="P715" i="1" s="1"/>
  <c r="P716" i="1" s="1"/>
  <c r="P717" i="1" s="1"/>
  <c r="P718" i="1" s="1"/>
  <c r="P719" i="1" s="1"/>
  <c r="P720" i="1" s="1"/>
  <c r="P721" i="1" s="1"/>
  <c r="P722" i="1" s="1"/>
  <c r="P723" i="1" s="1"/>
  <c r="P724" i="1" s="1"/>
  <c r="P725" i="1" s="1"/>
  <c r="P726" i="1" s="1"/>
  <c r="P727" i="1" s="1"/>
  <c r="P728" i="1" s="1"/>
  <c r="P729" i="1" s="1"/>
  <c r="P730" i="1" s="1"/>
  <c r="P731" i="1" s="1"/>
  <c r="P732" i="1" s="1"/>
  <c r="P733" i="1" s="1"/>
  <c r="P734" i="1" s="1"/>
  <c r="P735" i="1" s="1"/>
  <c r="P736" i="1" s="1"/>
  <c r="P737" i="1" s="1"/>
  <c r="P738" i="1" s="1"/>
  <c r="P739" i="1" s="1"/>
  <c r="P740" i="1" s="1"/>
  <c r="P741" i="1" s="1"/>
  <c r="P742" i="1" s="1"/>
  <c r="P743" i="1" s="1"/>
  <c r="P744" i="1" s="1"/>
  <c r="P745" i="1" s="1"/>
  <c r="P746" i="1" s="1"/>
  <c r="P747" i="1" s="1"/>
  <c r="P748" i="1" s="1"/>
  <c r="P749" i="1" s="1"/>
  <c r="P750" i="1" s="1"/>
  <c r="P751" i="1" s="1"/>
  <c r="P752" i="1" s="1"/>
  <c r="P753" i="1" s="1"/>
  <c r="P754" i="1" s="1"/>
  <c r="P755" i="1" s="1"/>
  <c r="P756" i="1" s="1"/>
  <c r="P757" i="1" s="1"/>
  <c r="P758" i="1" s="1"/>
  <c r="P759" i="1" s="1"/>
  <c r="P760" i="1" s="1"/>
  <c r="P761" i="1" s="1"/>
  <c r="P762" i="1" s="1"/>
  <c r="P763" i="1" s="1"/>
  <c r="P764" i="1" s="1"/>
  <c r="P765" i="1" s="1"/>
  <c r="P766" i="1" s="1"/>
  <c r="P767" i="1" s="1"/>
  <c r="P768" i="1" s="1"/>
  <c r="P769" i="1" s="1"/>
  <c r="P770" i="1" s="1"/>
  <c r="P771" i="1" s="1"/>
  <c r="P772" i="1" s="1"/>
  <c r="P773" i="1" s="1"/>
  <c r="P774" i="1" s="1"/>
  <c r="P775" i="1" s="1"/>
  <c r="P776" i="1" s="1"/>
  <c r="P777" i="1" s="1"/>
  <c r="P778" i="1" s="1"/>
  <c r="P779" i="1" s="1"/>
  <c r="P780" i="1" s="1"/>
  <c r="P781" i="1" s="1"/>
  <c r="P782" i="1" s="1"/>
  <c r="P783" i="1" s="1"/>
  <c r="P784" i="1" s="1"/>
  <c r="P785" i="1" s="1"/>
  <c r="P786" i="1" s="1"/>
  <c r="P787" i="1" s="1"/>
  <c r="P788" i="1" s="1"/>
  <c r="P789" i="1" s="1"/>
  <c r="P790" i="1" s="1"/>
  <c r="P791" i="1" s="1"/>
  <c r="P792" i="1" s="1"/>
  <c r="P793" i="1" s="1"/>
  <c r="P794" i="1" s="1"/>
  <c r="P795" i="1" s="1"/>
  <c r="P796" i="1" s="1"/>
  <c r="P797" i="1" s="1"/>
  <c r="P798" i="1" s="1"/>
  <c r="P799" i="1" s="1"/>
  <c r="P800" i="1" s="1"/>
  <c r="P801" i="1" s="1"/>
  <c r="P802" i="1" s="1"/>
  <c r="P803" i="1" s="1"/>
  <c r="P804" i="1" s="1"/>
  <c r="P805" i="1" s="1"/>
  <c r="P806" i="1" s="1"/>
  <c r="P807" i="1" s="1"/>
  <c r="P808" i="1" s="1"/>
  <c r="P809" i="1" s="1"/>
  <c r="P810" i="1" s="1"/>
  <c r="P811" i="1" s="1"/>
  <c r="P812" i="1" s="1"/>
  <c r="P813" i="1" s="1"/>
  <c r="P814" i="1" s="1"/>
  <c r="P815" i="1" s="1"/>
  <c r="P816" i="1" s="1"/>
  <c r="P817" i="1" s="1"/>
  <c r="P818" i="1" s="1"/>
  <c r="P819" i="1" s="1"/>
  <c r="P820" i="1" s="1"/>
  <c r="P821" i="1" s="1"/>
  <c r="P822" i="1" s="1"/>
  <c r="P823" i="1" s="1"/>
  <c r="P824" i="1" s="1"/>
  <c r="P825" i="1" s="1"/>
  <c r="P826" i="1" s="1"/>
  <c r="P827" i="1" s="1"/>
  <c r="P828" i="1" s="1"/>
  <c r="P829" i="1" s="1"/>
  <c r="P830" i="1" s="1"/>
  <c r="P831" i="1" s="1"/>
  <c r="P832" i="1" s="1"/>
  <c r="P833" i="1" s="1"/>
  <c r="P834" i="1" s="1"/>
  <c r="P835" i="1" s="1"/>
  <c r="P836" i="1" s="1"/>
  <c r="P837" i="1" s="1"/>
  <c r="P838" i="1" s="1"/>
  <c r="P839" i="1" s="1"/>
  <c r="P840" i="1" s="1"/>
  <c r="P841" i="1" s="1"/>
  <c r="P842" i="1" s="1"/>
  <c r="P843" i="1" s="1"/>
  <c r="P844" i="1" s="1"/>
  <c r="P845" i="1" s="1"/>
  <c r="P846" i="1" s="1"/>
  <c r="P847" i="1" s="1"/>
  <c r="P848" i="1" s="1"/>
  <c r="P849" i="1" s="1"/>
  <c r="P850" i="1" s="1"/>
  <c r="P851" i="1" s="1"/>
  <c r="P852" i="1" s="1"/>
  <c r="P853" i="1" s="1"/>
  <c r="P854" i="1" s="1"/>
  <c r="P855" i="1" s="1"/>
  <c r="P856" i="1" s="1"/>
  <c r="P857" i="1" s="1"/>
  <c r="P858" i="1" s="1"/>
  <c r="P859" i="1" s="1"/>
  <c r="P860" i="1" s="1"/>
  <c r="P861" i="1" s="1"/>
  <c r="P862" i="1" s="1"/>
  <c r="P863" i="1" s="1"/>
  <c r="P864" i="1" s="1"/>
  <c r="P865" i="1" s="1"/>
  <c r="P866" i="1" s="1"/>
  <c r="P867" i="1" s="1"/>
  <c r="P868" i="1" s="1"/>
  <c r="P869" i="1" s="1"/>
  <c r="P870" i="1" s="1"/>
  <c r="P871" i="1" s="1"/>
  <c r="P872" i="1" s="1"/>
  <c r="P873" i="1" s="1"/>
  <c r="P874" i="1" s="1"/>
  <c r="P875" i="1" s="1"/>
  <c r="P876" i="1" s="1"/>
  <c r="P877" i="1" s="1"/>
  <c r="P878" i="1" s="1"/>
  <c r="P879" i="1" s="1"/>
  <c r="P880" i="1" s="1"/>
  <c r="P881" i="1" s="1"/>
  <c r="P882" i="1" s="1"/>
  <c r="P883" i="1" s="1"/>
  <c r="P884" i="1" s="1"/>
  <c r="P885" i="1" s="1"/>
  <c r="P886" i="1" s="1"/>
  <c r="P887" i="1" s="1"/>
  <c r="P888" i="1" s="1"/>
  <c r="P889" i="1" s="1"/>
  <c r="P890" i="1" s="1"/>
  <c r="P891" i="1" s="1"/>
  <c r="P892" i="1" s="1"/>
  <c r="P893" i="1" s="1"/>
  <c r="P894" i="1" s="1"/>
  <c r="P895" i="1" s="1"/>
  <c r="P896" i="1" s="1"/>
  <c r="P897" i="1" s="1"/>
  <c r="P898" i="1" s="1"/>
  <c r="P899" i="1" s="1"/>
  <c r="P900" i="1" s="1"/>
  <c r="P901" i="1" s="1"/>
  <c r="P902" i="1" s="1"/>
  <c r="P903" i="1" s="1"/>
  <c r="P904" i="1" s="1"/>
  <c r="P905" i="1" s="1"/>
  <c r="P906" i="1" s="1"/>
  <c r="P907" i="1" s="1"/>
  <c r="P908" i="1" s="1"/>
  <c r="P909" i="1" s="1"/>
  <c r="P910" i="1" s="1"/>
  <c r="P911" i="1" s="1"/>
  <c r="P912" i="1" s="1"/>
  <c r="P913" i="1" s="1"/>
  <c r="P914" i="1" s="1"/>
  <c r="P915" i="1" s="1"/>
  <c r="P916" i="1" s="1"/>
  <c r="P917" i="1" s="1"/>
  <c r="P918" i="1" s="1"/>
  <c r="P919" i="1" s="1"/>
  <c r="P920" i="1" s="1"/>
  <c r="P921" i="1" s="1"/>
  <c r="P922" i="1" s="1"/>
  <c r="P923" i="1" s="1"/>
  <c r="P924" i="1" s="1"/>
  <c r="P925" i="1" s="1"/>
  <c r="P926" i="1" s="1"/>
  <c r="P927" i="1" s="1"/>
  <c r="P928" i="1" s="1"/>
  <c r="P929" i="1" s="1"/>
  <c r="P930" i="1" s="1"/>
  <c r="P931" i="1" s="1"/>
  <c r="P932" i="1" s="1"/>
  <c r="P933" i="1" s="1"/>
  <c r="P934" i="1" s="1"/>
  <c r="P935" i="1" s="1"/>
  <c r="P936" i="1" s="1"/>
  <c r="P937" i="1" s="1"/>
  <c r="P938" i="1" s="1"/>
  <c r="P939" i="1" s="1"/>
  <c r="P940" i="1" s="1"/>
  <c r="P941" i="1" s="1"/>
  <c r="P942" i="1" s="1"/>
  <c r="P943" i="1" s="1"/>
  <c r="P944" i="1" s="1"/>
  <c r="P945" i="1" s="1"/>
  <c r="P946" i="1" s="1"/>
  <c r="P947" i="1" s="1"/>
  <c r="P948" i="1" s="1"/>
  <c r="P949" i="1" s="1"/>
  <c r="P950" i="1" s="1"/>
  <c r="P951" i="1" s="1"/>
  <c r="P952" i="1" s="1"/>
  <c r="P953" i="1" s="1"/>
  <c r="P954" i="1" s="1"/>
  <c r="P955" i="1" s="1"/>
  <c r="P956" i="1" s="1"/>
  <c r="P957" i="1" s="1"/>
  <c r="P958" i="1" s="1"/>
  <c r="P959" i="1" s="1"/>
  <c r="P960" i="1" s="1"/>
  <c r="P961" i="1" s="1"/>
  <c r="P962" i="1" s="1"/>
  <c r="P963" i="1" s="1"/>
  <c r="P964" i="1" s="1"/>
  <c r="P965" i="1" s="1"/>
  <c r="P966" i="1" s="1"/>
  <c r="P967" i="1" s="1"/>
  <c r="P968" i="1" s="1"/>
  <c r="P969" i="1" s="1"/>
  <c r="P970" i="1" s="1"/>
  <c r="P971" i="1" s="1"/>
  <c r="P972" i="1" s="1"/>
  <c r="P973" i="1" s="1"/>
  <c r="P974" i="1" s="1"/>
  <c r="P975" i="1" s="1"/>
  <c r="P976" i="1" s="1"/>
  <c r="P977" i="1" s="1"/>
  <c r="P978" i="1" s="1"/>
  <c r="P979" i="1" s="1"/>
  <c r="P980" i="1" s="1"/>
  <c r="P981" i="1" s="1"/>
  <c r="P982" i="1" s="1"/>
  <c r="P983" i="1" s="1"/>
  <c r="P984" i="1" s="1"/>
  <c r="P985" i="1" s="1"/>
  <c r="P986" i="1" s="1"/>
  <c r="P987" i="1" s="1"/>
  <c r="P988" i="1" s="1"/>
  <c r="P989" i="1" s="1"/>
  <c r="P990" i="1" s="1"/>
  <c r="P991" i="1" s="1"/>
  <c r="P992" i="1" s="1"/>
  <c r="P993" i="1" s="1"/>
  <c r="P994" i="1" s="1"/>
  <c r="P995" i="1" s="1"/>
  <c r="P996" i="1" s="1"/>
  <c r="P997" i="1" s="1"/>
  <c r="P998" i="1" s="1"/>
  <c r="P999" i="1" s="1"/>
  <c r="P1000" i="1" s="1"/>
  <c r="P1001" i="1" s="1"/>
  <c r="P1002" i="1" s="1"/>
  <c r="P1003" i="1" s="1"/>
  <c r="P1004" i="1" s="1"/>
  <c r="P1005" i="1" s="1"/>
  <c r="P1006" i="1" s="1"/>
  <c r="P1007" i="1" s="1"/>
  <c r="P1008" i="1" s="1"/>
  <c r="P1009" i="1" s="1"/>
  <c r="P1010" i="1" s="1"/>
  <c r="P1011" i="1" s="1"/>
  <c r="P1012" i="1" s="1"/>
  <c r="P1013" i="1" s="1"/>
  <c r="P1014" i="1" s="1"/>
  <c r="P1015" i="1" s="1"/>
  <c r="P1016" i="1" s="1"/>
  <c r="P1017" i="1" s="1"/>
  <c r="P1018" i="1" s="1"/>
  <c r="P1019" i="1" s="1"/>
  <c r="P1020" i="1" s="1"/>
  <c r="P1021" i="1" s="1"/>
  <c r="P1022" i="1" s="1"/>
  <c r="P1023" i="1" s="1"/>
  <c r="P1024" i="1" s="1"/>
  <c r="P1025" i="1" s="1"/>
  <c r="P1026" i="1" s="1"/>
  <c r="P1027" i="1" s="1"/>
  <c r="P1028" i="1" s="1"/>
  <c r="P1029" i="1" s="1"/>
  <c r="P1030" i="1" s="1"/>
  <c r="P1031" i="1" s="1"/>
  <c r="P1032" i="1" s="1"/>
  <c r="P1033" i="1" s="1"/>
  <c r="P1034" i="1" s="1"/>
  <c r="P1035" i="1" s="1"/>
  <c r="P1036" i="1" s="1"/>
  <c r="P1037" i="1" s="1"/>
  <c r="P1038" i="1" s="1"/>
  <c r="P1039" i="1" s="1"/>
  <c r="P1040" i="1" s="1"/>
  <c r="P1041" i="1" s="1"/>
  <c r="P1042" i="1" s="1"/>
  <c r="P1043" i="1" s="1"/>
  <c r="P1044" i="1" s="1"/>
  <c r="P1045" i="1" s="1"/>
  <c r="P1046" i="1" s="1"/>
  <c r="P1047" i="1" s="1"/>
  <c r="P1048" i="1" s="1"/>
  <c r="P1049" i="1" s="1"/>
  <c r="P1050" i="1" s="1"/>
  <c r="P1051" i="1" s="1"/>
  <c r="P1052" i="1" s="1"/>
  <c r="P1053" i="1" s="1"/>
  <c r="P1054" i="1" s="1"/>
  <c r="P1055" i="1" s="1"/>
  <c r="P1056" i="1" s="1"/>
  <c r="P1057" i="1" s="1"/>
  <c r="P1058" i="1" s="1"/>
  <c r="P1059" i="1" s="1"/>
  <c r="P1060" i="1" s="1"/>
  <c r="P1061" i="1" s="1"/>
  <c r="P1062" i="1" s="1"/>
  <c r="P1063" i="1" s="1"/>
  <c r="P1064" i="1" s="1"/>
  <c r="P1065" i="1" s="1"/>
  <c r="P1066" i="1" s="1"/>
  <c r="P1067" i="1" s="1"/>
  <c r="P1068" i="1" s="1"/>
  <c r="P1069" i="1" s="1"/>
  <c r="P1070" i="1" s="1"/>
  <c r="P1071" i="1" s="1"/>
  <c r="P1072" i="1" s="1"/>
  <c r="P1073" i="1" s="1"/>
  <c r="P1074" i="1" s="1"/>
  <c r="P1075" i="1" s="1"/>
  <c r="P1076" i="1" s="1"/>
  <c r="P1077" i="1" s="1"/>
  <c r="P1078" i="1" s="1"/>
  <c r="P1079" i="1" s="1"/>
  <c r="P1080" i="1" s="1"/>
  <c r="P1081" i="1" s="1"/>
  <c r="P1082" i="1" s="1"/>
  <c r="P1083" i="1" s="1"/>
  <c r="P1084" i="1" s="1"/>
  <c r="P1085" i="1" s="1"/>
  <c r="P1086" i="1" s="1"/>
  <c r="P1087" i="1" s="1"/>
  <c r="P1088" i="1" s="1"/>
  <c r="P1089" i="1" s="1"/>
  <c r="P1090" i="1" s="1"/>
  <c r="P1091" i="1" s="1"/>
  <c r="P1092" i="1" s="1"/>
  <c r="P1093" i="1" s="1"/>
  <c r="P1094" i="1" s="1"/>
  <c r="P1095" i="1" s="1"/>
  <c r="P1096" i="1" s="1"/>
  <c r="P1097" i="1" s="1"/>
  <c r="P1098" i="1" s="1"/>
  <c r="P1099" i="1" s="1"/>
  <c r="P1100" i="1" s="1"/>
  <c r="P1101" i="1" s="1"/>
  <c r="P1102" i="1" s="1"/>
  <c r="P1103" i="1" s="1"/>
  <c r="P1104" i="1" s="1"/>
  <c r="P1105" i="1" s="1"/>
  <c r="P1106" i="1" s="1"/>
  <c r="P1107" i="1" s="1"/>
  <c r="P1108" i="1" s="1"/>
  <c r="P1109" i="1" s="1"/>
  <c r="P1110" i="1" s="1"/>
  <c r="P1111" i="1" s="1"/>
  <c r="P1112" i="1" s="1"/>
  <c r="P1113" i="1" s="1"/>
  <c r="P1114" i="1" s="1"/>
  <c r="P1115" i="1" s="1"/>
  <c r="P1116" i="1" s="1"/>
  <c r="P1117" i="1" s="1"/>
  <c r="P1118" i="1" s="1"/>
  <c r="P1119" i="1" s="1"/>
  <c r="P1120" i="1" s="1"/>
  <c r="P1121" i="1" s="1"/>
  <c r="P1122" i="1" s="1"/>
  <c r="P1123" i="1" s="1"/>
  <c r="P1124" i="1" s="1"/>
  <c r="P1125" i="1" s="1"/>
  <c r="P1126" i="1" s="1"/>
  <c r="P1127" i="1" s="1"/>
  <c r="P1128" i="1" s="1"/>
  <c r="P1129" i="1" s="1"/>
  <c r="P1130" i="1" s="1"/>
  <c r="P1131" i="1" s="1"/>
  <c r="P1132" i="1" s="1"/>
  <c r="P1133" i="1" s="1"/>
  <c r="P1134" i="1" s="1"/>
  <c r="P1135" i="1" s="1"/>
  <c r="P1136" i="1" s="1"/>
  <c r="P1137" i="1" s="1"/>
  <c r="P1138" i="1" s="1"/>
  <c r="P1139" i="1" s="1"/>
  <c r="P1140" i="1" s="1"/>
  <c r="P1141" i="1" s="1"/>
  <c r="P1142" i="1" s="1"/>
  <c r="P1143" i="1" s="1"/>
  <c r="P1144" i="1" s="1"/>
  <c r="P1145" i="1" s="1"/>
  <c r="P1146" i="1" s="1"/>
  <c r="P1147" i="1" s="1"/>
  <c r="P1148" i="1" s="1"/>
  <c r="P1149" i="1" s="1"/>
  <c r="P1150" i="1" s="1"/>
  <c r="P1151" i="1" s="1"/>
  <c r="P1152" i="1" s="1"/>
  <c r="P1153" i="1" s="1"/>
  <c r="P1154" i="1" s="1"/>
  <c r="P1155" i="1" s="1"/>
  <c r="P1156" i="1" s="1"/>
  <c r="P1157" i="1" s="1"/>
  <c r="P1158" i="1" s="1"/>
  <c r="P1159" i="1" s="1"/>
  <c r="P1160" i="1" s="1"/>
  <c r="P1161" i="1" s="1"/>
  <c r="P1162" i="1" s="1"/>
  <c r="P1163" i="1" s="1"/>
  <c r="P1164" i="1" s="1"/>
  <c r="P1165" i="1" s="1"/>
  <c r="P1166" i="1" s="1"/>
  <c r="P1167" i="1" s="1"/>
  <c r="P1168" i="1" s="1"/>
  <c r="P1169" i="1" s="1"/>
  <c r="P1170" i="1" s="1"/>
  <c r="P1171" i="1" s="1"/>
  <c r="P1172" i="1" s="1"/>
  <c r="P1173" i="1" s="1"/>
  <c r="P1174" i="1" s="1"/>
  <c r="P1175" i="1" s="1"/>
  <c r="P1176" i="1" s="1"/>
  <c r="P1177" i="1" s="1"/>
  <c r="P1178" i="1" s="1"/>
  <c r="P1179" i="1" s="1"/>
  <c r="P1180" i="1" s="1"/>
  <c r="P1181" i="1" s="1"/>
  <c r="P1182" i="1" s="1"/>
  <c r="P1183" i="1" s="1"/>
  <c r="P1184" i="1" s="1"/>
  <c r="P1185" i="1" s="1"/>
  <c r="P1186" i="1" s="1"/>
  <c r="P1187" i="1" s="1"/>
  <c r="P1188" i="1" s="1"/>
  <c r="P1189" i="1" s="1"/>
  <c r="P1190" i="1" s="1"/>
  <c r="P1191" i="1" s="1"/>
  <c r="P1192" i="1" s="1"/>
  <c r="P1193" i="1" s="1"/>
  <c r="P1194" i="1" s="1"/>
  <c r="P1195" i="1" s="1"/>
  <c r="P1196" i="1" s="1"/>
  <c r="P1197" i="1" s="1"/>
  <c r="P1198" i="1" s="1"/>
  <c r="P1199" i="1" s="1"/>
  <c r="P1200" i="1" s="1"/>
  <c r="P1201" i="1" s="1"/>
  <c r="P1202" i="1" s="1"/>
  <c r="P1203" i="1" s="1"/>
  <c r="P1204" i="1" s="1"/>
  <c r="P1205" i="1" s="1"/>
  <c r="P1206" i="1" s="1"/>
  <c r="P1207" i="1" s="1"/>
  <c r="P1208" i="1" s="1"/>
  <c r="P1209" i="1" s="1"/>
  <c r="P1210" i="1" s="1"/>
  <c r="P1211" i="1" s="1"/>
  <c r="P1212" i="1" s="1"/>
  <c r="P1213" i="1" s="1"/>
  <c r="P1214" i="1" s="1"/>
  <c r="P1215" i="1" s="1"/>
  <c r="P1216" i="1" s="1"/>
  <c r="P1217" i="1" s="1"/>
  <c r="P1218" i="1" s="1"/>
  <c r="P1219" i="1" s="1"/>
  <c r="P1220" i="1" s="1"/>
  <c r="P1221" i="1" s="1"/>
  <c r="P1222" i="1" s="1"/>
  <c r="P1223" i="1" s="1"/>
  <c r="P1224" i="1" s="1"/>
  <c r="P1225" i="1" s="1"/>
  <c r="P1226" i="1" s="1"/>
  <c r="P1227" i="1" s="1"/>
  <c r="P1228" i="1" s="1"/>
  <c r="P1229" i="1" s="1"/>
  <c r="P1230" i="1" s="1"/>
  <c r="P1231" i="1" s="1"/>
  <c r="P1232" i="1" s="1"/>
  <c r="P1233" i="1" s="1"/>
  <c r="P1234" i="1" s="1"/>
  <c r="P1235" i="1" s="1"/>
  <c r="P1236" i="1" s="1"/>
  <c r="P1237" i="1" s="1"/>
  <c r="P1238" i="1" s="1"/>
  <c r="P1239" i="1" s="1"/>
  <c r="P1240" i="1" s="1"/>
  <c r="P1241" i="1" s="1"/>
  <c r="P1242" i="1" s="1"/>
  <c r="P1243" i="1" s="1"/>
  <c r="P1244" i="1" s="1"/>
  <c r="P1245" i="1" s="1"/>
  <c r="P1246" i="1" s="1"/>
  <c r="P1247" i="1" s="1"/>
  <c r="P1248" i="1" s="1"/>
  <c r="P1249" i="1" s="1"/>
  <c r="P1250" i="1" s="1"/>
  <c r="P1251" i="1" s="1"/>
  <c r="P1252" i="1" s="1"/>
  <c r="P1253" i="1" s="1"/>
  <c r="P1254" i="1" s="1"/>
  <c r="P1255" i="1" s="1"/>
  <c r="P1256" i="1" s="1"/>
  <c r="P1257" i="1" s="1"/>
  <c r="P1258" i="1" s="1"/>
  <c r="P1259" i="1" s="1"/>
  <c r="P1260" i="1" s="1"/>
  <c r="P1261" i="1" s="1"/>
  <c r="P1262" i="1" s="1"/>
  <c r="P1263" i="1" s="1"/>
  <c r="P1264" i="1" s="1"/>
  <c r="P1265" i="1" s="1"/>
  <c r="P1266" i="1" s="1"/>
  <c r="P1267" i="1" s="1"/>
  <c r="P1268" i="1" s="1"/>
  <c r="P1269" i="1" s="1"/>
  <c r="P1270" i="1" s="1"/>
  <c r="P1271" i="1" s="1"/>
  <c r="P1272" i="1" s="1"/>
  <c r="P1273" i="1" s="1"/>
  <c r="P1274" i="1" s="1"/>
  <c r="P1275" i="1" s="1"/>
  <c r="P1276" i="1" s="1"/>
  <c r="P1277" i="1" s="1"/>
  <c r="P1278" i="1" s="1"/>
  <c r="P1279" i="1" s="1"/>
  <c r="P1280" i="1" s="1"/>
  <c r="P1281" i="1" s="1"/>
  <c r="P1282" i="1" s="1"/>
  <c r="P1283" i="1" s="1"/>
  <c r="P1284" i="1" s="1"/>
  <c r="P1285" i="1" s="1"/>
  <c r="P1286" i="1" s="1"/>
  <c r="P1287" i="1" s="1"/>
  <c r="P1288" i="1" s="1"/>
  <c r="P1289" i="1" s="1"/>
  <c r="P1290" i="1" s="1"/>
  <c r="P1291" i="1" s="1"/>
  <c r="P1292" i="1" s="1"/>
  <c r="P1293" i="1" s="1"/>
  <c r="P1294" i="1" s="1"/>
  <c r="P1295" i="1" s="1"/>
  <c r="P1296" i="1" s="1"/>
  <c r="P1297" i="1" s="1"/>
  <c r="P1298" i="1" s="1"/>
  <c r="P1299" i="1" s="1"/>
  <c r="P1300" i="1" s="1"/>
  <c r="P1301" i="1" s="1"/>
  <c r="P1302" i="1" s="1"/>
  <c r="P1303" i="1" s="1"/>
  <c r="P1304" i="1" s="1"/>
  <c r="P1305" i="1" s="1"/>
  <c r="P1306" i="1" s="1"/>
  <c r="P1307" i="1" s="1"/>
  <c r="P1308" i="1" s="1"/>
  <c r="P1309" i="1" s="1"/>
  <c r="P1310" i="1" s="1"/>
  <c r="P1311" i="1" s="1"/>
  <c r="P1312" i="1" s="1"/>
  <c r="P1313" i="1" s="1"/>
  <c r="P1314" i="1" s="1"/>
  <c r="P1315" i="1" s="1"/>
  <c r="P1316" i="1" s="1"/>
  <c r="P1317" i="1" s="1"/>
  <c r="P1318" i="1" s="1"/>
  <c r="P1319" i="1" s="1"/>
  <c r="P1320" i="1" s="1"/>
  <c r="P1321" i="1" s="1"/>
  <c r="P1322" i="1" s="1"/>
  <c r="P1323" i="1" s="1"/>
  <c r="P1324" i="1" s="1"/>
  <c r="P1325" i="1" s="1"/>
  <c r="P1326" i="1" s="1"/>
  <c r="P1327" i="1" s="1"/>
  <c r="P1328" i="1" s="1"/>
  <c r="P1329" i="1" s="1"/>
  <c r="P1330" i="1" s="1"/>
  <c r="P1331" i="1" s="1"/>
  <c r="P1332" i="1" s="1"/>
  <c r="P1333" i="1" s="1"/>
  <c r="P1334" i="1" s="1"/>
  <c r="P1335" i="1" s="1"/>
  <c r="P1336" i="1" s="1"/>
  <c r="P1337" i="1" s="1"/>
  <c r="P1338" i="1" s="1"/>
  <c r="P1339" i="1" s="1"/>
  <c r="P1340" i="1" s="1"/>
  <c r="P1341" i="1" s="1"/>
  <c r="P1342" i="1" s="1"/>
  <c r="P1343" i="1" s="1"/>
  <c r="P1344" i="1" s="1"/>
  <c r="P1345" i="1" s="1"/>
  <c r="P1346" i="1" s="1"/>
  <c r="P1347" i="1" s="1"/>
  <c r="P1348" i="1" s="1"/>
  <c r="P1349" i="1" s="1"/>
  <c r="P1350" i="1" s="1"/>
  <c r="P1351" i="1" s="1"/>
  <c r="P1352" i="1" s="1"/>
  <c r="P1353" i="1" s="1"/>
  <c r="P1354" i="1" s="1"/>
  <c r="P1355" i="1" s="1"/>
  <c r="P1356" i="1" s="1"/>
  <c r="P1357" i="1" s="1"/>
  <c r="P1358" i="1" s="1"/>
  <c r="P1359" i="1" s="1"/>
  <c r="P1360" i="1" s="1"/>
  <c r="P1361" i="1" s="1"/>
  <c r="P1362" i="1" s="1"/>
  <c r="P1363" i="1" s="1"/>
  <c r="P1364" i="1" s="1"/>
  <c r="P1365" i="1" s="1"/>
  <c r="P1366" i="1" s="1"/>
  <c r="P1367" i="1" s="1"/>
  <c r="P1368" i="1" s="1"/>
  <c r="P1369" i="1" s="1"/>
  <c r="P1370" i="1" s="1"/>
  <c r="P1371" i="1" s="1"/>
  <c r="P1372" i="1" s="1"/>
  <c r="P1373" i="1" s="1"/>
  <c r="P1374" i="1" s="1"/>
  <c r="P1375" i="1" s="1"/>
  <c r="P1376" i="1" s="1"/>
  <c r="P1377" i="1" s="1"/>
  <c r="P1378" i="1" s="1"/>
  <c r="P1379" i="1" s="1"/>
  <c r="P1380" i="1" s="1"/>
  <c r="P1381" i="1" s="1"/>
  <c r="P1382" i="1" s="1"/>
  <c r="P1383" i="1" s="1"/>
  <c r="P1384" i="1" s="1"/>
  <c r="P1385" i="1" s="1"/>
  <c r="P1386" i="1" s="1"/>
  <c r="P1387" i="1" s="1"/>
  <c r="P1388" i="1" s="1"/>
  <c r="P1389" i="1" s="1"/>
  <c r="P1390" i="1" s="1"/>
  <c r="P1391" i="1" s="1"/>
  <c r="P1392" i="1" s="1"/>
  <c r="P1393" i="1" s="1"/>
  <c r="P1394" i="1" s="1"/>
  <c r="P1395" i="1" s="1"/>
  <c r="P1396" i="1" s="1"/>
  <c r="P1397" i="1" s="1"/>
  <c r="P1398" i="1" s="1"/>
  <c r="P1399" i="1" s="1"/>
  <c r="P1400" i="1" s="1"/>
  <c r="P1401" i="1" s="1"/>
  <c r="P1402" i="1" s="1"/>
  <c r="P1403" i="1" s="1"/>
  <c r="P1404" i="1" s="1"/>
  <c r="P1405" i="1" s="1"/>
  <c r="P1406" i="1" s="1"/>
  <c r="P1407" i="1" s="1"/>
  <c r="P1408" i="1" s="1"/>
  <c r="P1409" i="1" s="1"/>
  <c r="P1410" i="1" s="1"/>
  <c r="P1411" i="1" s="1"/>
  <c r="P1412" i="1" s="1"/>
  <c r="P1413" i="1" s="1"/>
  <c r="P1414" i="1" s="1"/>
  <c r="P1415" i="1" s="1"/>
  <c r="P1416" i="1" s="1"/>
  <c r="P1417" i="1" s="1"/>
  <c r="P1418" i="1" s="1"/>
  <c r="P1419" i="1" s="1"/>
  <c r="P1420" i="1" s="1"/>
  <c r="P1421" i="1" s="1"/>
  <c r="P1422" i="1" s="1"/>
  <c r="P1423" i="1" s="1"/>
  <c r="P1424" i="1" s="1"/>
  <c r="P1425" i="1" s="1"/>
  <c r="P1426" i="1" s="1"/>
  <c r="P1427" i="1" s="1"/>
  <c r="P1428" i="1" s="1"/>
  <c r="P1429" i="1" s="1"/>
  <c r="P1430" i="1" s="1"/>
  <c r="P1431" i="1" s="1"/>
  <c r="P1432" i="1" s="1"/>
  <c r="P1433" i="1" s="1"/>
  <c r="P1434" i="1" s="1"/>
  <c r="P1435" i="1" s="1"/>
  <c r="P1436" i="1" s="1"/>
  <c r="P1437" i="1" s="1"/>
  <c r="P1438" i="1" s="1"/>
  <c r="P1439" i="1" s="1"/>
  <c r="P1440" i="1" s="1"/>
  <c r="P1441" i="1" s="1"/>
  <c r="P1442" i="1" s="1"/>
  <c r="P1443" i="1" s="1"/>
  <c r="P1444" i="1" s="1"/>
  <c r="P1445" i="1" s="1"/>
  <c r="P1446" i="1" s="1"/>
  <c r="P1447" i="1" s="1"/>
  <c r="P1448" i="1" s="1"/>
  <c r="P1449" i="1" s="1"/>
  <c r="P1450" i="1" s="1"/>
  <c r="P1451" i="1" s="1"/>
  <c r="P1452" i="1" s="1"/>
  <c r="P1453" i="1" s="1"/>
  <c r="P1454" i="1" s="1"/>
  <c r="P1455" i="1" s="1"/>
  <c r="P1456" i="1" s="1"/>
  <c r="P1457" i="1" s="1"/>
  <c r="P1458" i="1" s="1"/>
  <c r="P1459" i="1" s="1"/>
  <c r="P1460" i="1" s="1"/>
  <c r="P1461" i="1" s="1"/>
  <c r="P1462" i="1" s="1"/>
  <c r="P1463" i="1" s="1"/>
  <c r="P1464" i="1" s="1"/>
  <c r="P1465" i="1" s="1"/>
  <c r="P1466" i="1" s="1"/>
  <c r="P1467" i="1" s="1"/>
  <c r="P1468" i="1" s="1"/>
  <c r="P1469" i="1" s="1"/>
  <c r="P1470" i="1" s="1"/>
  <c r="P1471" i="1" s="1"/>
  <c r="P1472" i="1" s="1"/>
  <c r="P1473" i="1" s="1"/>
  <c r="P1474" i="1" s="1"/>
  <c r="P1475" i="1" s="1"/>
  <c r="P1476" i="1" s="1"/>
  <c r="P1477" i="1" s="1"/>
  <c r="P1478" i="1" s="1"/>
  <c r="P1479" i="1" s="1"/>
  <c r="P1480" i="1" s="1"/>
  <c r="P1481" i="1" s="1"/>
  <c r="P1482" i="1" s="1"/>
  <c r="P1483" i="1" s="1"/>
  <c r="P1484" i="1" s="1"/>
  <c r="P1485" i="1" s="1"/>
  <c r="P1486" i="1" s="1"/>
  <c r="P1487" i="1" s="1"/>
  <c r="P1488" i="1" s="1"/>
  <c r="P1489" i="1" s="1"/>
  <c r="P1490" i="1" s="1"/>
  <c r="P1491" i="1" s="1"/>
  <c r="P1492" i="1" s="1"/>
  <c r="P1493" i="1" s="1"/>
  <c r="P1494" i="1" s="1"/>
  <c r="P1495" i="1" s="1"/>
  <c r="P1496" i="1" s="1"/>
  <c r="P1497" i="1" s="1"/>
  <c r="P1498" i="1" s="1"/>
  <c r="P1499" i="1" s="1"/>
  <c r="P1500" i="1" s="1"/>
  <c r="P1501" i="1" s="1"/>
  <c r="P1502" i="1" s="1"/>
  <c r="P1503" i="1" s="1"/>
  <c r="P1504" i="1" s="1"/>
  <c r="P1505" i="1" s="1"/>
  <c r="P1506" i="1" s="1"/>
  <c r="P1507" i="1" s="1"/>
  <c r="P1508" i="1" s="1"/>
  <c r="P1509" i="1" s="1"/>
  <c r="P1510" i="1" s="1"/>
  <c r="P1511" i="1" s="1"/>
  <c r="P1512" i="1" s="1"/>
  <c r="P1513" i="1" s="1"/>
  <c r="P1514" i="1" s="1"/>
  <c r="P1515" i="1" s="1"/>
  <c r="P1516" i="1" s="1"/>
  <c r="P1517" i="1" s="1"/>
  <c r="P1518" i="1" s="1"/>
  <c r="P1519" i="1" s="1"/>
  <c r="P1520" i="1" s="1"/>
  <c r="P1521" i="1" s="1"/>
  <c r="P1522" i="1" s="1"/>
  <c r="P1523" i="1" s="1"/>
  <c r="P1524" i="1" s="1"/>
  <c r="P1525" i="1" s="1"/>
  <c r="P1526" i="1" s="1"/>
  <c r="P1527" i="1" s="1"/>
  <c r="P1528" i="1" s="1"/>
  <c r="P1529" i="1" s="1"/>
  <c r="P1530" i="1" s="1"/>
  <c r="P1531" i="1" s="1"/>
  <c r="P1532" i="1" s="1"/>
  <c r="P1533" i="1" s="1"/>
  <c r="P1534" i="1" s="1"/>
  <c r="P1535" i="1" s="1"/>
  <c r="P1536" i="1" s="1"/>
  <c r="P1537" i="1" s="1"/>
  <c r="P1538" i="1" s="1"/>
  <c r="P1539" i="1" s="1"/>
  <c r="P1540" i="1" s="1"/>
  <c r="P1541" i="1" s="1"/>
  <c r="P1542" i="1" s="1"/>
  <c r="P1543" i="1" s="1"/>
  <c r="P1544" i="1" s="1"/>
  <c r="P1545" i="1" s="1"/>
  <c r="P1546" i="1" s="1"/>
  <c r="P1547" i="1" s="1"/>
  <c r="P1548" i="1" s="1"/>
  <c r="P1549" i="1" s="1"/>
  <c r="P1550" i="1" s="1"/>
  <c r="P1551" i="1" s="1"/>
  <c r="P1552" i="1" s="1"/>
  <c r="P1553" i="1" s="1"/>
  <c r="P1554" i="1" s="1"/>
  <c r="P1555" i="1" s="1"/>
  <c r="P1556" i="1" s="1"/>
  <c r="P1557" i="1" s="1"/>
  <c r="P1558" i="1" s="1"/>
  <c r="P1559" i="1" s="1"/>
  <c r="P1560" i="1" s="1"/>
  <c r="P1561" i="1" s="1"/>
  <c r="P1562" i="1" s="1"/>
  <c r="P1563" i="1" s="1"/>
  <c r="P1564" i="1" s="1"/>
  <c r="P1565" i="1" s="1"/>
  <c r="P1566" i="1" s="1"/>
  <c r="P1567" i="1" s="1"/>
  <c r="P1568" i="1" s="1"/>
  <c r="P1569" i="1" s="1"/>
  <c r="P1570" i="1" s="1"/>
  <c r="P1571" i="1" s="1"/>
  <c r="P1572" i="1" s="1"/>
  <c r="P1573" i="1" s="1"/>
  <c r="P1574" i="1" s="1"/>
  <c r="P1575" i="1" s="1"/>
  <c r="P1576" i="1" s="1"/>
  <c r="P1577" i="1" s="1"/>
  <c r="P1578" i="1" s="1"/>
  <c r="P1579" i="1" s="1"/>
  <c r="P1580" i="1" s="1"/>
  <c r="P1581" i="1" s="1"/>
  <c r="P1582" i="1" s="1"/>
  <c r="P1583" i="1" s="1"/>
  <c r="P1584" i="1" s="1"/>
  <c r="P1585" i="1" s="1"/>
  <c r="P1586" i="1" s="1"/>
  <c r="P1587" i="1" s="1"/>
  <c r="P1588" i="1" s="1"/>
  <c r="P1589" i="1" s="1"/>
  <c r="P1590" i="1" s="1"/>
  <c r="P1591" i="1" s="1"/>
  <c r="P1592" i="1" s="1"/>
  <c r="P1593" i="1" s="1"/>
  <c r="P1594" i="1" s="1"/>
  <c r="P1595" i="1" s="1"/>
  <c r="P1596" i="1" s="1"/>
  <c r="P1597" i="1" s="1"/>
  <c r="P1598" i="1" s="1"/>
  <c r="P1599" i="1" s="1"/>
  <c r="P1600" i="1" s="1"/>
  <c r="P1601" i="1" s="1"/>
  <c r="P1602" i="1" s="1"/>
  <c r="P1603" i="1" s="1"/>
  <c r="P1604" i="1" s="1"/>
  <c r="P1605" i="1" s="1"/>
  <c r="P1606" i="1" s="1"/>
  <c r="P1607" i="1" s="1"/>
  <c r="P1608" i="1" s="1"/>
  <c r="P1609" i="1" s="1"/>
  <c r="P1610" i="1" s="1"/>
  <c r="P1611" i="1" s="1"/>
  <c r="P1612" i="1" s="1"/>
  <c r="P1613" i="1" s="1"/>
  <c r="P1614" i="1" s="1"/>
  <c r="P1615" i="1" s="1"/>
  <c r="P1616" i="1" s="1"/>
  <c r="P1617" i="1" s="1"/>
  <c r="P1618" i="1" s="1"/>
  <c r="P1619" i="1" s="1"/>
  <c r="P1620" i="1" s="1"/>
  <c r="P1621" i="1" s="1"/>
  <c r="P1622" i="1" s="1"/>
  <c r="P1623" i="1" s="1"/>
  <c r="P1624" i="1" s="1"/>
  <c r="P1625" i="1" s="1"/>
  <c r="P1626" i="1" s="1"/>
  <c r="P1627" i="1" s="1"/>
  <c r="P1628" i="1" s="1"/>
  <c r="P1629" i="1" s="1"/>
  <c r="P1630" i="1" s="1"/>
  <c r="P1631" i="1" s="1"/>
  <c r="P1632" i="1" s="1"/>
  <c r="P1633" i="1" s="1"/>
  <c r="P1634" i="1" s="1"/>
  <c r="P1635" i="1" s="1"/>
  <c r="P1636" i="1" s="1"/>
  <c r="P1637" i="1" s="1"/>
  <c r="P1638" i="1" s="1"/>
  <c r="P1639" i="1" s="1"/>
  <c r="P1640" i="1" s="1"/>
  <c r="P1641" i="1" s="1"/>
  <c r="P1642" i="1" s="1"/>
  <c r="P1643" i="1" s="1"/>
  <c r="P1644" i="1" s="1"/>
  <c r="P1645" i="1" s="1"/>
  <c r="P1646" i="1" s="1"/>
  <c r="P1647" i="1" s="1"/>
  <c r="P1648" i="1" s="1"/>
  <c r="P1649" i="1" s="1"/>
  <c r="P1650" i="1" s="1"/>
  <c r="P1651" i="1" s="1"/>
  <c r="P1652" i="1" s="1"/>
  <c r="P1653" i="1" s="1"/>
  <c r="P1654" i="1" s="1"/>
  <c r="P1655" i="1" s="1"/>
  <c r="P1656" i="1" s="1"/>
  <c r="P1657" i="1" s="1"/>
  <c r="P1658" i="1" s="1"/>
  <c r="P1659" i="1" s="1"/>
  <c r="P1660" i="1" s="1"/>
  <c r="P1661" i="1" s="1"/>
  <c r="P1662" i="1" s="1"/>
  <c r="P1663" i="1" s="1"/>
  <c r="P1664" i="1" s="1"/>
  <c r="P1665" i="1" s="1"/>
  <c r="P1666" i="1" s="1"/>
  <c r="P1667" i="1" s="1"/>
  <c r="P1668" i="1" s="1"/>
  <c r="P1669" i="1" s="1"/>
  <c r="P1670" i="1" s="1"/>
  <c r="P1671" i="1" s="1"/>
  <c r="P1672" i="1" s="1"/>
  <c r="P1673" i="1" s="1"/>
  <c r="P1674" i="1" s="1"/>
  <c r="P1675" i="1" s="1"/>
  <c r="P1676" i="1" s="1"/>
  <c r="P1677" i="1" s="1"/>
  <c r="P1678" i="1" s="1"/>
  <c r="P1679" i="1" s="1"/>
  <c r="P1680" i="1" s="1"/>
  <c r="P1681" i="1" s="1"/>
  <c r="P1682" i="1" s="1"/>
  <c r="P1683" i="1" s="1"/>
  <c r="P1684" i="1" s="1"/>
  <c r="P1685" i="1" s="1"/>
  <c r="P1686" i="1" s="1"/>
  <c r="P1687" i="1" s="1"/>
  <c r="P1688" i="1" s="1"/>
  <c r="P1689" i="1" s="1"/>
  <c r="P1690" i="1" s="1"/>
  <c r="P1691" i="1" s="1"/>
  <c r="P1692" i="1" s="1"/>
  <c r="P1693" i="1" s="1"/>
  <c r="P1694" i="1" s="1"/>
  <c r="P1695" i="1" s="1"/>
  <c r="P1696" i="1" s="1"/>
  <c r="P1697" i="1" s="1"/>
  <c r="P1698" i="1" s="1"/>
  <c r="P1699" i="1" s="1"/>
  <c r="P1700" i="1" s="1"/>
  <c r="P1701" i="1" s="1"/>
  <c r="P1702" i="1" s="1"/>
  <c r="P1703" i="1" s="1"/>
  <c r="P1704" i="1" s="1"/>
  <c r="P1705" i="1" s="1"/>
  <c r="P1706" i="1" s="1"/>
  <c r="P1707" i="1" s="1"/>
  <c r="P1708" i="1" s="1"/>
  <c r="P1709" i="1" s="1"/>
  <c r="P1710" i="1" s="1"/>
  <c r="P1711" i="1" s="1"/>
  <c r="P1712" i="1" s="1"/>
  <c r="P1713" i="1" s="1"/>
  <c r="P1714" i="1" s="1"/>
  <c r="P1715" i="1" s="1"/>
  <c r="P1716" i="1" s="1"/>
  <c r="P1717" i="1" s="1"/>
  <c r="P1718" i="1" s="1"/>
  <c r="P1719" i="1" s="1"/>
  <c r="P1720" i="1" s="1"/>
  <c r="P1721" i="1" s="1"/>
  <c r="P1722" i="1" s="1"/>
  <c r="P1723" i="1" s="1"/>
  <c r="P1724" i="1" s="1"/>
  <c r="P1725" i="1" s="1"/>
  <c r="P1726" i="1" s="1"/>
  <c r="P1727" i="1" s="1"/>
  <c r="P1728" i="1" s="1"/>
  <c r="P1729" i="1" s="1"/>
  <c r="P1730" i="1" s="1"/>
  <c r="P1731" i="1" s="1"/>
  <c r="P1732" i="1" s="1"/>
  <c r="P1733" i="1" s="1"/>
  <c r="P1734" i="1" s="1"/>
  <c r="P1735" i="1" s="1"/>
  <c r="P1736" i="1" s="1"/>
  <c r="P1737" i="1" s="1"/>
  <c r="P1738" i="1" s="1"/>
  <c r="P1739" i="1" s="1"/>
  <c r="P1740" i="1" s="1"/>
  <c r="P1741" i="1" s="1"/>
  <c r="P1742" i="1" s="1"/>
  <c r="P1743" i="1" s="1"/>
  <c r="P1744" i="1" s="1"/>
  <c r="P1745" i="1" s="1"/>
  <c r="P1746" i="1" s="1"/>
  <c r="P1747" i="1" s="1"/>
  <c r="P1748" i="1" s="1"/>
  <c r="P1749" i="1" s="1"/>
  <c r="P1750" i="1" s="1"/>
  <c r="P1751" i="1" s="1"/>
  <c r="P1752" i="1" s="1"/>
  <c r="P1753" i="1" s="1"/>
  <c r="P1754" i="1" s="1"/>
  <c r="P1755" i="1" s="1"/>
  <c r="P1756" i="1" s="1"/>
  <c r="P1757" i="1" s="1"/>
  <c r="P1758" i="1" s="1"/>
  <c r="P1759" i="1" s="1"/>
  <c r="P1760" i="1" s="1"/>
  <c r="P1761" i="1" s="1"/>
  <c r="P1762" i="1" s="1"/>
  <c r="P1763" i="1" s="1"/>
  <c r="P1764" i="1" s="1"/>
  <c r="P1765" i="1" s="1"/>
  <c r="P1766" i="1" s="1"/>
  <c r="P1767" i="1" s="1"/>
  <c r="P1768" i="1" s="1"/>
  <c r="P1769" i="1" s="1"/>
  <c r="P1770" i="1" s="1"/>
  <c r="P1771" i="1" s="1"/>
  <c r="P1772" i="1" s="1"/>
  <c r="P1773" i="1" s="1"/>
  <c r="P1774" i="1" s="1"/>
  <c r="P1775" i="1" s="1"/>
  <c r="P1776" i="1" s="1"/>
  <c r="P1777" i="1" s="1"/>
  <c r="P1778" i="1" s="1"/>
  <c r="P1779" i="1" s="1"/>
  <c r="P1780" i="1" s="1"/>
  <c r="P1781" i="1" s="1"/>
  <c r="P1782" i="1" s="1"/>
  <c r="P1783" i="1" s="1"/>
  <c r="P1784" i="1" s="1"/>
  <c r="P1785" i="1" s="1"/>
  <c r="P1786" i="1" s="1"/>
  <c r="P1787" i="1" s="1"/>
  <c r="P1788" i="1" s="1"/>
  <c r="P1789" i="1" s="1"/>
  <c r="P1790" i="1" s="1"/>
  <c r="P1791" i="1" s="1"/>
  <c r="P1792" i="1" s="1"/>
  <c r="P1793" i="1" s="1"/>
  <c r="P1794" i="1" s="1"/>
  <c r="P1795" i="1" s="1"/>
  <c r="P1796" i="1" s="1"/>
  <c r="P1797" i="1" s="1"/>
  <c r="P1798" i="1" s="1"/>
  <c r="P1799" i="1" s="1"/>
  <c r="P1800" i="1" s="1"/>
  <c r="P1801" i="1" s="1"/>
  <c r="P1802" i="1" s="1"/>
  <c r="P1803" i="1" s="1"/>
  <c r="P1804" i="1" s="1"/>
  <c r="P1805" i="1" s="1"/>
  <c r="P1806" i="1" s="1"/>
  <c r="P1807" i="1" s="1"/>
  <c r="P1808" i="1" s="1"/>
  <c r="P1809" i="1" s="1"/>
  <c r="P1810" i="1" s="1"/>
  <c r="P1811" i="1" s="1"/>
  <c r="P1812" i="1" s="1"/>
  <c r="P1813" i="1" s="1"/>
  <c r="P1814" i="1" s="1"/>
  <c r="P1815" i="1" s="1"/>
  <c r="P1816" i="1" s="1"/>
  <c r="P1817" i="1" s="1"/>
  <c r="P1818" i="1" s="1"/>
  <c r="P1819" i="1" s="1"/>
  <c r="P1820" i="1" s="1"/>
  <c r="P1821" i="1" s="1"/>
  <c r="P1822" i="1" s="1"/>
  <c r="P1823" i="1" s="1"/>
  <c r="P1824" i="1" s="1"/>
  <c r="P1825" i="1" s="1"/>
  <c r="P1826" i="1" s="1"/>
  <c r="P1827" i="1" s="1"/>
  <c r="P1828" i="1" s="1"/>
  <c r="P1829" i="1" s="1"/>
  <c r="P1830" i="1" s="1"/>
  <c r="P1831" i="1" s="1"/>
  <c r="P1832" i="1" s="1"/>
  <c r="P1833" i="1" s="1"/>
  <c r="P1834" i="1" s="1"/>
  <c r="P1835" i="1" s="1"/>
  <c r="P1836" i="1" s="1"/>
  <c r="P1837" i="1" s="1"/>
  <c r="P1838" i="1" s="1"/>
  <c r="P1839" i="1" s="1"/>
  <c r="P1840" i="1" s="1"/>
  <c r="P1841" i="1" s="1"/>
  <c r="P1842" i="1" s="1"/>
  <c r="P1843" i="1" s="1"/>
  <c r="P1844" i="1" s="1"/>
  <c r="P1845" i="1" s="1"/>
  <c r="P1846" i="1" s="1"/>
  <c r="P1847" i="1" s="1"/>
  <c r="P1848" i="1" s="1"/>
  <c r="P1849" i="1" s="1"/>
  <c r="P1850" i="1" s="1"/>
  <c r="P1851" i="1" s="1"/>
  <c r="P1852" i="1" s="1"/>
  <c r="P1853" i="1" s="1"/>
  <c r="P1854" i="1" s="1"/>
  <c r="P1855" i="1" s="1"/>
  <c r="P1856" i="1" s="1"/>
  <c r="P1857" i="1" s="1"/>
  <c r="P1858" i="1" s="1"/>
  <c r="P1859" i="1" s="1"/>
  <c r="P1860" i="1" s="1"/>
  <c r="P1861" i="1" s="1"/>
  <c r="P1862" i="1" s="1"/>
  <c r="P1863" i="1" s="1"/>
  <c r="P1864" i="1" s="1"/>
  <c r="P1865" i="1" s="1"/>
  <c r="P1866" i="1" s="1"/>
  <c r="P1867" i="1" s="1"/>
  <c r="P1868" i="1" s="1"/>
  <c r="P1869" i="1" s="1"/>
  <c r="P1870" i="1" s="1"/>
  <c r="P1871" i="1" s="1"/>
  <c r="P1872" i="1" s="1"/>
  <c r="P1873" i="1" s="1"/>
  <c r="P1874" i="1" s="1"/>
  <c r="P1875" i="1" s="1"/>
  <c r="P1876" i="1" s="1"/>
  <c r="P1877" i="1" s="1"/>
  <c r="P1878" i="1" s="1"/>
  <c r="P1879" i="1" s="1"/>
  <c r="P1880" i="1" s="1"/>
  <c r="P1881" i="1" s="1"/>
  <c r="P1882" i="1" s="1"/>
  <c r="P1883" i="1" s="1"/>
  <c r="P1884" i="1" s="1"/>
  <c r="P1885" i="1" s="1"/>
  <c r="P1886" i="1" s="1"/>
  <c r="P1887" i="1" s="1"/>
  <c r="P1888" i="1" s="1"/>
  <c r="P1889" i="1" s="1"/>
  <c r="P1890" i="1" s="1"/>
  <c r="P1891" i="1" s="1"/>
  <c r="P1892" i="1" s="1"/>
  <c r="P1893" i="1" s="1"/>
  <c r="P1894" i="1" s="1"/>
  <c r="P1895" i="1" s="1"/>
  <c r="P1896" i="1" s="1"/>
  <c r="P1897" i="1" s="1"/>
  <c r="P1898" i="1" s="1"/>
  <c r="P1899" i="1" s="1"/>
  <c r="P1900" i="1" s="1"/>
  <c r="P1901" i="1" s="1"/>
  <c r="P1902" i="1" s="1"/>
  <c r="P1903" i="1" s="1"/>
  <c r="P1904" i="1" s="1"/>
  <c r="P1905" i="1" s="1"/>
  <c r="P1906" i="1" s="1"/>
  <c r="P1907" i="1" s="1"/>
  <c r="P1908" i="1" s="1"/>
  <c r="P1909" i="1" s="1"/>
  <c r="P1910" i="1" s="1"/>
  <c r="P1911" i="1" s="1"/>
  <c r="L1911" i="1"/>
  <c r="C33" i="1" s="1"/>
  <c r="H27" i="3"/>
  <c r="J22" i="3"/>
</calcChain>
</file>

<file path=xl/comments1.xml><?xml version="1.0" encoding="utf-8"?>
<comments xmlns="http://schemas.openxmlformats.org/spreadsheetml/2006/main">
  <authors>
    <author>MAM</author>
  </authors>
  <commentList>
    <comment ref="M6" authorId="0">
      <text>
        <r>
          <rPr>
            <b/>
            <sz val="9"/>
            <color indexed="81"/>
            <rFont val="Tahoma"/>
            <charset val="1"/>
          </rPr>
          <t>Propoprción de retorno sobre la inversión esperado</t>
        </r>
      </text>
    </comment>
    <comment ref="J10" authorId="0">
      <text>
        <r>
          <rPr>
            <b/>
            <sz val="9"/>
            <color indexed="81"/>
            <rFont val="Tahoma"/>
            <charset val="1"/>
          </rPr>
          <t>Costo fijos generales</t>
        </r>
      </text>
    </comment>
    <comment ref="H11" authorId="0">
      <text>
        <r>
          <rPr>
            <b/>
            <sz val="9"/>
            <color indexed="81"/>
            <rFont val="Tahoma"/>
            <charset val="1"/>
          </rPr>
          <t>Capital de trabajo e inversión operativa general</t>
        </r>
      </text>
    </comment>
    <comment ref="B13" authorId="0">
      <text>
        <r>
          <rPr>
            <b/>
            <sz val="9"/>
            <color indexed="81"/>
            <rFont val="Tahoma"/>
            <charset val="1"/>
          </rPr>
          <t>Identificación del producto / servicio</t>
        </r>
      </text>
    </comment>
    <comment ref="C13" authorId="0">
      <text>
        <r>
          <rPr>
            <b/>
            <sz val="9"/>
            <color indexed="81"/>
            <rFont val="Tahoma"/>
            <charset val="1"/>
          </rPr>
          <t>Cantidad de unidades del producto o servicio</t>
        </r>
      </text>
    </comment>
    <comment ref="D13" authorId="0">
      <text>
        <r>
          <rPr>
            <b/>
            <sz val="9"/>
            <color indexed="81"/>
            <rFont val="Tahoma"/>
            <charset val="1"/>
          </rPr>
          <t>Costo variable por unidad del producto / servicio</t>
        </r>
      </text>
    </comment>
    <comment ref="E13" authorId="0">
      <text>
        <r>
          <rPr>
            <b/>
            <sz val="9"/>
            <color indexed="81"/>
            <rFont val="Tahoma"/>
            <charset val="1"/>
          </rPr>
          <t>Precio unitarios de venta del producto / servicio sin gravámenes</t>
        </r>
      </text>
    </comment>
    <comment ref="H13" authorId="0">
      <text>
        <r>
          <rPr>
            <b/>
            <sz val="9"/>
            <color indexed="81"/>
            <rFont val="Tahoma"/>
            <charset val="1"/>
          </rPr>
          <t>Captal de trabajo del producto / servicio</t>
        </r>
      </text>
    </comment>
    <comment ref="J13" authorId="0">
      <text>
        <r>
          <rPr>
            <b/>
            <sz val="9"/>
            <color indexed="81"/>
            <rFont val="Tahoma"/>
            <charset val="1"/>
          </rPr>
          <t>Costos fijos directos del producto / servicio</t>
        </r>
      </text>
    </comment>
    <comment ref="N13" authorId="0">
      <text>
        <r>
          <rPr>
            <b/>
            <sz val="9"/>
            <color indexed="81"/>
            <rFont val="Tahoma"/>
            <family val="2"/>
          </rPr>
          <t>Indicar "X" si descarta</t>
        </r>
      </text>
    </comment>
    <comment ref="C19" authorId="0">
      <text>
        <r>
          <rPr>
            <b/>
            <sz val="9"/>
            <color indexed="81"/>
            <rFont val="Tahoma"/>
            <family val="2"/>
          </rPr>
          <t>Porcerntual del impuesto al valor agregado</t>
        </r>
      </text>
    </comment>
    <comment ref="C20" authorId="0">
      <text>
        <r>
          <rPr>
            <b/>
            <sz val="9"/>
            <color indexed="81"/>
            <rFont val="Tahoma"/>
            <family val="2"/>
          </rPr>
          <t>Porcentual a los ingresos brutos</t>
        </r>
      </text>
    </comment>
    <comment ref="C21" authorId="0">
      <text>
        <r>
          <rPr>
            <b/>
            <sz val="9"/>
            <color indexed="81"/>
            <rFont val="Tahoma"/>
            <family val="2"/>
          </rPr>
          <t>Porcentual de otros grámenes sobre ventas</t>
        </r>
      </text>
    </comment>
  </commentList>
</comments>
</file>

<file path=xl/comments2.xml><?xml version="1.0" encoding="utf-8"?>
<comments xmlns="http://schemas.openxmlformats.org/spreadsheetml/2006/main">
  <authors>
    <author>MAM</author>
  </authors>
  <commentList>
    <comment ref="A6" authorId="0">
      <text>
        <r>
          <rPr>
            <b/>
            <sz val="9"/>
            <color indexed="81"/>
            <rFont val="Tahoma"/>
            <charset val="1"/>
          </rPr>
          <t>costo proporcional unitario</t>
        </r>
      </text>
    </comment>
    <comment ref="B8" authorId="0">
      <text>
        <r>
          <rPr>
            <b/>
            <sz val="9"/>
            <color indexed="81"/>
            <rFont val="Tahoma"/>
            <family val="2"/>
          </rPr>
          <t>Cantidad de unidades por línea</t>
        </r>
      </text>
    </comment>
    <comment ref="D8" authorId="0">
      <text>
        <r>
          <rPr>
            <b/>
            <sz val="9"/>
            <color indexed="81"/>
            <rFont val="Tahoma"/>
            <charset val="1"/>
          </rPr>
          <t>Costo fijo particular de la línea</t>
        </r>
      </text>
    </comment>
    <comment ref="E8" authorId="0">
      <text>
        <r>
          <rPr>
            <b/>
            <sz val="9"/>
            <color indexed="81"/>
            <rFont val="Tahoma"/>
            <charset val="1"/>
          </rPr>
          <t>Activos operativos particulares de línea</t>
        </r>
      </text>
    </comment>
    <comment ref="D12" authorId="0">
      <text>
        <r>
          <rPr>
            <b/>
            <sz val="9"/>
            <color indexed="81"/>
            <rFont val="Tahoma"/>
            <family val="2"/>
          </rPr>
          <t>Importe de los costos fijos generales</t>
        </r>
      </text>
    </comment>
    <comment ref="E12" authorId="0">
      <text>
        <r>
          <rPr>
            <b/>
            <sz val="9"/>
            <color indexed="81"/>
            <rFont val="Tahoma"/>
            <family val="2"/>
          </rPr>
          <t>Importe de los activos operativos generales</t>
        </r>
      </text>
    </comment>
    <comment ref="A20" authorId="0">
      <text>
        <r>
          <rPr>
            <b/>
            <sz val="9"/>
            <color indexed="81"/>
            <rFont val="Tahoma"/>
            <charset val="1"/>
          </rPr>
          <t>costo proporcional unitario</t>
        </r>
      </text>
    </comment>
    <comment ref="I25" authorId="0">
      <text>
        <r>
          <rPr>
            <b/>
            <sz val="9"/>
            <color indexed="81"/>
            <rFont val="Tahoma"/>
            <charset val="1"/>
          </rPr>
          <t>Precio unitario acordado</t>
        </r>
      </text>
    </comment>
    <comment ref="D26" authorId="0">
      <text>
        <r>
          <rPr>
            <b/>
            <sz val="9"/>
            <color indexed="81"/>
            <rFont val="Tahoma"/>
            <family val="2"/>
          </rPr>
          <t>Importe de los costos fijos generales</t>
        </r>
      </text>
    </comment>
    <comment ref="E26" authorId="0">
      <text>
        <r>
          <rPr>
            <b/>
            <sz val="9"/>
            <color indexed="81"/>
            <rFont val="Tahoma"/>
            <family val="2"/>
          </rPr>
          <t>Importe de los activos operativos generales</t>
        </r>
      </text>
    </comment>
    <comment ref="A35" authorId="0">
      <text>
        <r>
          <rPr>
            <b/>
            <sz val="9"/>
            <color indexed="81"/>
            <rFont val="Tahoma"/>
            <charset val="1"/>
          </rPr>
          <t>costo proporcional unitario</t>
        </r>
      </text>
    </comment>
    <comment ref="I40" authorId="0">
      <text>
        <r>
          <rPr>
            <b/>
            <sz val="9"/>
            <color indexed="81"/>
            <rFont val="Tahoma"/>
            <charset val="1"/>
          </rPr>
          <t>Precio unitario acordado</t>
        </r>
      </text>
    </comment>
    <comment ref="D41" authorId="0">
      <text>
        <r>
          <rPr>
            <b/>
            <sz val="9"/>
            <color indexed="81"/>
            <rFont val="Tahoma"/>
            <family val="2"/>
          </rPr>
          <t>Importe de los costos fijos generales</t>
        </r>
      </text>
    </comment>
    <comment ref="E41" authorId="0">
      <text>
        <r>
          <rPr>
            <b/>
            <sz val="9"/>
            <color indexed="81"/>
            <rFont val="Tahoma"/>
            <family val="2"/>
          </rPr>
          <t>Importe de los activos operativos generales</t>
        </r>
      </text>
    </comment>
  </commentList>
</comments>
</file>

<file path=xl/sharedStrings.xml><?xml version="1.0" encoding="utf-8"?>
<sst xmlns="http://schemas.openxmlformats.org/spreadsheetml/2006/main" count="199" uniqueCount="101">
  <si>
    <t xml:space="preserve">IANCA - Instituto Argentino de Negociación, Conciliación y Arbitraje </t>
  </si>
  <si>
    <t xml:space="preserve">© Miguel Ángel Martín </t>
  </si>
  <si>
    <t>Nº</t>
  </si>
  <si>
    <t>Producto y/o Servicio</t>
  </si>
  <si>
    <t>Elementos</t>
  </si>
  <si>
    <t>cv</t>
  </si>
  <si>
    <t>q</t>
  </si>
  <si>
    <t>pv</t>
  </si>
  <si>
    <t>mc</t>
  </si>
  <si>
    <t>CV</t>
  </si>
  <si>
    <t>V</t>
  </si>
  <si>
    <t>CF</t>
  </si>
  <si>
    <t>MC</t>
  </si>
  <si>
    <t>A</t>
  </si>
  <si>
    <t>B</t>
  </si>
  <si>
    <t>C</t>
  </si>
  <si>
    <t>D</t>
  </si>
  <si>
    <t>Total</t>
  </si>
  <si>
    <t>Mezcla</t>
  </si>
  <si>
    <t>pv-cv</t>
  </si>
  <si>
    <t>cv x q</t>
  </si>
  <si>
    <t>pv x q</t>
  </si>
  <si>
    <t>Costos fijos generales</t>
  </si>
  <si>
    <t>Resultado</t>
  </si>
  <si>
    <t>RSI:</t>
  </si>
  <si>
    <t>Objetivo resultado</t>
  </si>
  <si>
    <t>V - CV</t>
  </si>
  <si>
    <t>UV</t>
  </si>
  <si>
    <t>mc / pv</t>
  </si>
  <si>
    <t>Capital de trabajo general</t>
  </si>
  <si>
    <t>Objetivo dfe rentabilidad</t>
  </si>
  <si>
    <t>CTra</t>
  </si>
  <si>
    <t>Valores</t>
  </si>
  <si>
    <t>Descartar</t>
  </si>
  <si>
    <t>elemento</t>
  </si>
  <si>
    <t>Objetivo</t>
  </si>
  <si>
    <t>resultado</t>
  </si>
  <si>
    <t xml:space="preserve">resultado </t>
  </si>
  <si>
    <t>Ventas</t>
  </si>
  <si>
    <t>ventas</t>
  </si>
  <si>
    <t>Acumuladas</t>
  </si>
  <si>
    <t xml:space="preserve">Artículo </t>
  </si>
  <si>
    <t>Medio</t>
  </si>
  <si>
    <t>Importe</t>
  </si>
  <si>
    <t>Tramo</t>
  </si>
  <si>
    <t>Venta</t>
  </si>
  <si>
    <t>acumulada</t>
  </si>
  <si>
    <t>Contribución cada</t>
  </si>
  <si>
    <t>Punto de satisfacción:</t>
  </si>
  <si>
    <t>Punto equlibio de mezcla</t>
  </si>
  <si>
    <t>UV mezcla</t>
  </si>
  <si>
    <t>Punto de equilibrio real</t>
  </si>
  <si>
    <t>PE real</t>
  </si>
  <si>
    <t>Contribución</t>
  </si>
  <si>
    <t>Resultado:</t>
  </si>
  <si>
    <t>Exceso resultado:</t>
  </si>
  <si>
    <t>Rebajable precios:</t>
  </si>
  <si>
    <t>por unidad</t>
  </si>
  <si>
    <t>Unidades:</t>
  </si>
  <si>
    <t>Precio gravámenes</t>
  </si>
  <si>
    <t>Gravámenes sobre precio de venta</t>
  </si>
  <si>
    <t>IVA:</t>
  </si>
  <si>
    <t>IIBB</t>
  </si>
  <si>
    <t>Otros</t>
  </si>
  <si>
    <t>Total gravámenes exponenciales</t>
  </si>
  <si>
    <t>Original</t>
  </si>
  <si>
    <t>Eficientizado</t>
  </si>
  <si>
    <t>Disponible</t>
  </si>
  <si>
    <t>Capital de trabajo</t>
  </si>
  <si>
    <t>RSI esperado</t>
  </si>
  <si>
    <t>Relevaminto de datos para Costo-Ututidad-Volumen</t>
  </si>
  <si>
    <t>Análisis Costo-Utitidad-Volumen</t>
  </si>
  <si>
    <t>Precio de venta unitario promedio:</t>
  </si>
  <si>
    <t>Costo variable unitario promedio:</t>
  </si>
  <si>
    <t>CV + CF</t>
  </si>
  <si>
    <t>Unidades</t>
  </si>
  <si>
    <t>Costo Fijo</t>
  </si>
  <si>
    <t>Costo Variable</t>
  </si>
  <si>
    <t>Venta mezcla</t>
  </si>
  <si>
    <t>CV mezcla</t>
  </si>
  <si>
    <t>CF + CV mezcla</t>
  </si>
  <si>
    <t>CF mezcla</t>
  </si>
  <si>
    <t>Asignación</t>
  </si>
  <si>
    <t>Total:</t>
  </si>
  <si>
    <t>Línea</t>
  </si>
  <si>
    <t>Precios costos</t>
  </si>
  <si>
    <t>CF línea</t>
  </si>
  <si>
    <t>Ctra línea</t>
  </si>
  <si>
    <t>General</t>
  </si>
  <si>
    <t>RSI</t>
  </si>
  <si>
    <t>VT</t>
  </si>
  <si>
    <t>Situación original</t>
  </si>
  <si>
    <t>RSI :</t>
  </si>
  <si>
    <t>Situación de origen</t>
  </si>
  <si>
    <t>CC</t>
  </si>
  <si>
    <t>pvmin</t>
  </si>
  <si>
    <t>Acuerdo de precios en "D"</t>
  </si>
  <si>
    <t>Déficit</t>
  </si>
  <si>
    <t>% aumento</t>
  </si>
  <si>
    <t>Variación  pv</t>
  </si>
  <si>
    <t>Eliminación línea "D"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</si>
</sst>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6" formatCode="&quot;$&quot;\ #,##0;[Red]&quot;$&quot;\ \-#,##0"/>
    <numFmt numFmtId="164" formatCode="&quot;$&quot;\ #,##0.00"/>
    <numFmt numFmtId="165" formatCode="&quot;$&quot;\ #,##0"/>
  </numFmts>
  <fonts count="8" x14ac:knownFonts="1">
    <font>
      <sz val="11"/>
      <color theme="1"/>
      <name val="Arial"/>
      <family val="2"/>
    </font>
    <font>
      <b/>
      <sz val="16"/>
      <color theme="1"/>
      <name val="Arial"/>
      <family val="2"/>
    </font>
    <font>
      <b/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b/>
      <sz val="9"/>
      <color indexed="81"/>
      <name val="Tahoma"/>
      <charset val="1"/>
    </font>
    <font>
      <b/>
      <sz val="9"/>
      <color indexed="81"/>
      <name val="Tahoma"/>
      <family val="2"/>
    </font>
    <font>
      <b/>
      <sz val="14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0" xfId="0" applyFont="1"/>
    <xf numFmtId="0" fontId="2" fillId="0" borderId="0" xfId="0" applyFont="1" applyProtection="1">
      <protection hidden="1"/>
    </xf>
    <xf numFmtId="0" fontId="3" fillId="0" borderId="0" xfId="0" applyFont="1"/>
    <xf numFmtId="0" fontId="4" fillId="2" borderId="1" xfId="0" applyFont="1" applyFill="1" applyBorder="1" applyAlignment="1">
      <alignment horizontal="center"/>
    </xf>
    <xf numFmtId="164" fontId="0" fillId="0" borderId="0" xfId="0" applyNumberFormat="1"/>
    <xf numFmtId="0" fontId="4" fillId="0" borderId="0" xfId="0" applyFont="1" applyAlignment="1">
      <alignment horizontal="right"/>
    </xf>
    <xf numFmtId="0" fontId="4" fillId="2" borderId="1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9" fontId="0" fillId="0" borderId="0" xfId="0" applyNumberFormat="1"/>
    <xf numFmtId="3" fontId="0" fillId="0" borderId="0" xfId="0" applyNumberFormat="1"/>
    <xf numFmtId="4" fontId="0" fillId="0" borderId="0" xfId="0" applyNumberFormat="1"/>
    <xf numFmtId="0" fontId="4" fillId="2" borderId="5" xfId="0" applyFont="1" applyFill="1" applyBorder="1" applyAlignment="1">
      <alignment horizontal="center"/>
    </xf>
    <xf numFmtId="0" fontId="0" fillId="3" borderId="0" xfId="0" applyFill="1"/>
    <xf numFmtId="164" fontId="0" fillId="3" borderId="0" xfId="0" applyNumberFormat="1" applyFill="1"/>
    <xf numFmtId="164" fontId="0" fillId="2" borderId="0" xfId="0" applyNumberFormat="1" applyFill="1"/>
    <xf numFmtId="3" fontId="0" fillId="2" borderId="0" xfId="0" applyNumberFormat="1" applyFill="1"/>
    <xf numFmtId="4" fontId="0" fillId="2" borderId="0" xfId="0" applyNumberFormat="1" applyFill="1"/>
    <xf numFmtId="14" fontId="0" fillId="0" borderId="0" xfId="0" applyNumberFormat="1"/>
    <xf numFmtId="164" fontId="0" fillId="0" borderId="0" xfId="0" applyNumberFormat="1" applyAlignment="1">
      <alignment horizontal="center"/>
    </xf>
    <xf numFmtId="165" fontId="0" fillId="0" borderId="0" xfId="0" applyNumberFormat="1"/>
    <xf numFmtId="0" fontId="4" fillId="2" borderId="0" xfId="0" applyFont="1" applyFill="1" applyAlignment="1">
      <alignment horizontal="center"/>
    </xf>
    <xf numFmtId="6" fontId="4" fillId="2" borderId="0" xfId="0" applyNumberFormat="1" applyFont="1" applyFill="1" applyAlignment="1">
      <alignment horizontal="center"/>
    </xf>
    <xf numFmtId="2" fontId="0" fillId="0" borderId="0" xfId="0" applyNumberFormat="1"/>
    <xf numFmtId="0" fontId="4" fillId="2" borderId="3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49" fontId="0" fillId="0" borderId="0" xfId="0" applyNumberFormat="1"/>
    <xf numFmtId="10" fontId="0" fillId="0" borderId="0" xfId="0" applyNumberFormat="1"/>
    <xf numFmtId="165" fontId="4" fillId="2" borderId="1" xfId="0" applyNumberFormat="1" applyFont="1" applyFill="1" applyBorder="1" applyAlignment="1">
      <alignment horizontal="center"/>
    </xf>
    <xf numFmtId="0" fontId="0" fillId="0" borderId="0" xfId="0" applyProtection="1">
      <protection locked="0"/>
    </xf>
    <xf numFmtId="3" fontId="0" fillId="0" borderId="0" xfId="0" applyNumberFormat="1" applyProtection="1">
      <protection locked="0"/>
    </xf>
    <xf numFmtId="164" fontId="0" fillId="0" borderId="0" xfId="0" applyNumberFormat="1" applyProtection="1">
      <protection locked="0"/>
    </xf>
    <xf numFmtId="164" fontId="0" fillId="3" borderId="0" xfId="0" applyNumberFormat="1" applyFill="1" applyProtection="1">
      <protection locked="0"/>
    </xf>
    <xf numFmtId="0" fontId="0" fillId="0" borderId="0" xfId="0" applyAlignment="1" applyProtection="1">
      <alignment horizontal="center"/>
      <protection locked="0"/>
    </xf>
    <xf numFmtId="10" fontId="0" fillId="0" borderId="0" xfId="0" applyNumberFormat="1" applyProtection="1">
      <protection locked="0"/>
    </xf>
    <xf numFmtId="0" fontId="4" fillId="2" borderId="3" xfId="0" applyFont="1" applyFill="1" applyBorder="1" applyAlignment="1"/>
    <xf numFmtId="0" fontId="4" fillId="2" borderId="6" xfId="0" applyFont="1" applyFill="1" applyBorder="1" applyAlignment="1"/>
    <xf numFmtId="0" fontId="4" fillId="2" borderId="2" xfId="0" applyFont="1" applyFill="1" applyBorder="1" applyAlignment="1"/>
    <xf numFmtId="0" fontId="4" fillId="2" borderId="5" xfId="0" applyFont="1" applyFill="1" applyBorder="1" applyAlignment="1"/>
    <xf numFmtId="0" fontId="4" fillId="2" borderId="4" xfId="0" applyFont="1" applyFill="1" applyBorder="1" applyAlignment="1"/>
    <xf numFmtId="0" fontId="4" fillId="2" borderId="7" xfId="0" applyFont="1" applyFill="1" applyBorder="1" applyAlignment="1"/>
    <xf numFmtId="0" fontId="4" fillId="2" borderId="1" xfId="0" applyFont="1" applyFill="1" applyBorder="1" applyAlignment="1">
      <alignment horizontal="center"/>
    </xf>
    <xf numFmtId="0" fontId="0" fillId="0" borderId="0" xfId="0" applyAlignment="1">
      <alignment horizontal="right"/>
    </xf>
    <xf numFmtId="164" fontId="0" fillId="0" borderId="0" xfId="0" applyNumberFormat="1" applyAlignment="1">
      <alignment horizontal="right"/>
    </xf>
    <xf numFmtId="0" fontId="4" fillId="4" borderId="1" xfId="0" applyFont="1" applyFill="1" applyBorder="1" applyAlignment="1">
      <alignment horizontal="center"/>
    </xf>
    <xf numFmtId="164" fontId="0" fillId="0" borderId="0" xfId="0" applyNumberFormat="1" applyFill="1" applyBorder="1"/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7" fillId="0" borderId="0" xfId="0" applyFont="1"/>
    <xf numFmtId="9" fontId="0" fillId="0" borderId="0" xfId="0" applyNumberFormat="1" applyAlignment="1">
      <alignment horizontal="left"/>
    </xf>
    <xf numFmtId="0" fontId="4" fillId="2" borderId="1" xfId="0" applyFont="1" applyFill="1" applyBorder="1" applyAlignment="1">
      <alignment horizontal="center"/>
    </xf>
    <xf numFmtId="4" fontId="0" fillId="0" borderId="0" xfId="0" applyNumberFormat="1" applyAlignment="1">
      <alignment horizontal="right"/>
    </xf>
    <xf numFmtId="0" fontId="4" fillId="2" borderId="3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A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9027253800034438"/>
          <c:y val="7.4548702245552642E-2"/>
          <c:w val="0.79402013118141546"/>
          <c:h val="0.89719889180519097"/>
        </c:manualLayout>
      </c:layout>
      <c:lineChart>
        <c:grouping val="standard"/>
        <c:varyColors val="0"/>
        <c:ser>
          <c:idx val="1"/>
          <c:order val="0"/>
          <c:tx>
            <c:strRef>
              <c:f>Deter!$N$11</c:f>
              <c:strCache>
                <c:ptCount val="1"/>
                <c:pt idx="0">
                  <c:v>Resultado</c:v>
                </c:pt>
              </c:strCache>
            </c:strRef>
          </c:tx>
          <c:marker>
            <c:symbol val="none"/>
          </c:marker>
          <c:val>
            <c:numRef>
              <c:f>Deter!$N$12:$N$2022</c:f>
              <c:numCache>
                <c:formatCode>"$"\ #,##0.00</c:formatCode>
                <c:ptCount val="2011"/>
                <c:pt idx="0">
                  <c:v>-3550000</c:v>
                </c:pt>
                <c:pt idx="1">
                  <c:v>-3545344.8275862071</c:v>
                </c:pt>
                <c:pt idx="2">
                  <c:v>-3540689.6551724141</c:v>
                </c:pt>
                <c:pt idx="3">
                  <c:v>-3536034.4827586212</c:v>
                </c:pt>
                <c:pt idx="4">
                  <c:v>-3531379.3103448283</c:v>
                </c:pt>
                <c:pt idx="5">
                  <c:v>-3526724.1379310354</c:v>
                </c:pt>
                <c:pt idx="6">
                  <c:v>-3522068.9655172424</c:v>
                </c:pt>
                <c:pt idx="7">
                  <c:v>-3517413.7931034495</c:v>
                </c:pt>
                <c:pt idx="8">
                  <c:v>-3512758.6206896566</c:v>
                </c:pt>
                <c:pt idx="9">
                  <c:v>-3508103.4482758637</c:v>
                </c:pt>
                <c:pt idx="10">
                  <c:v>-3503448.2758620707</c:v>
                </c:pt>
                <c:pt idx="11">
                  <c:v>-3498793.1034482778</c:v>
                </c:pt>
                <c:pt idx="12">
                  <c:v>-3494137.9310344849</c:v>
                </c:pt>
                <c:pt idx="13">
                  <c:v>-3489482.758620692</c:v>
                </c:pt>
                <c:pt idx="14">
                  <c:v>-3484827.586206899</c:v>
                </c:pt>
                <c:pt idx="15">
                  <c:v>-3480172.4137931061</c:v>
                </c:pt>
                <c:pt idx="16">
                  <c:v>-3475517.2413793132</c:v>
                </c:pt>
                <c:pt idx="17">
                  <c:v>-3470862.0689655202</c:v>
                </c:pt>
                <c:pt idx="18">
                  <c:v>-3466206.8965517273</c:v>
                </c:pt>
                <c:pt idx="19">
                  <c:v>-3461551.7241379344</c:v>
                </c:pt>
                <c:pt idx="20">
                  <c:v>-3456896.5517241415</c:v>
                </c:pt>
                <c:pt idx="21">
                  <c:v>-3452241.3793103485</c:v>
                </c:pt>
                <c:pt idx="22">
                  <c:v>-3447586.2068965556</c:v>
                </c:pt>
                <c:pt idx="23">
                  <c:v>-3442931.0344827627</c:v>
                </c:pt>
                <c:pt idx="24">
                  <c:v>-3438275.8620689698</c:v>
                </c:pt>
                <c:pt idx="25">
                  <c:v>-3433620.6896551768</c:v>
                </c:pt>
                <c:pt idx="26">
                  <c:v>-3428965.5172413839</c:v>
                </c:pt>
                <c:pt idx="27">
                  <c:v>-3424310.344827591</c:v>
                </c:pt>
                <c:pt idx="28">
                  <c:v>-3419655.172413798</c:v>
                </c:pt>
                <c:pt idx="29">
                  <c:v>-3415000.0000000051</c:v>
                </c:pt>
                <c:pt idx="30">
                  <c:v>-3410344.8275862122</c:v>
                </c:pt>
                <c:pt idx="31">
                  <c:v>-3405689.6551724193</c:v>
                </c:pt>
                <c:pt idx="32">
                  <c:v>-3401034.4827586263</c:v>
                </c:pt>
                <c:pt idx="33">
                  <c:v>-3396379.3103448334</c:v>
                </c:pt>
                <c:pt idx="34">
                  <c:v>-3391724.1379310405</c:v>
                </c:pt>
                <c:pt idx="35">
                  <c:v>-3387068.9655172476</c:v>
                </c:pt>
                <c:pt idx="36">
                  <c:v>-3382413.7931034546</c:v>
                </c:pt>
                <c:pt idx="37">
                  <c:v>-3377758.6206896617</c:v>
                </c:pt>
                <c:pt idx="38">
                  <c:v>-3373103.4482758688</c:v>
                </c:pt>
                <c:pt idx="39">
                  <c:v>-3368448.2758620759</c:v>
                </c:pt>
                <c:pt idx="40">
                  <c:v>-3363793.1034482829</c:v>
                </c:pt>
                <c:pt idx="41">
                  <c:v>-3359137.93103449</c:v>
                </c:pt>
                <c:pt idx="42">
                  <c:v>-3354482.7586206971</c:v>
                </c:pt>
                <c:pt idx="43">
                  <c:v>-3349827.5862069041</c:v>
                </c:pt>
                <c:pt idx="44">
                  <c:v>-3345172.4137931112</c:v>
                </c:pt>
                <c:pt idx="45">
                  <c:v>-3340517.2413793183</c:v>
                </c:pt>
                <c:pt idx="46">
                  <c:v>-3335862.0689655254</c:v>
                </c:pt>
                <c:pt idx="47">
                  <c:v>-3331206.8965517324</c:v>
                </c:pt>
                <c:pt idx="48">
                  <c:v>-3326551.7241379395</c:v>
                </c:pt>
                <c:pt idx="49">
                  <c:v>-3321896.5517241466</c:v>
                </c:pt>
                <c:pt idx="50">
                  <c:v>-3317241.3793103537</c:v>
                </c:pt>
                <c:pt idx="51">
                  <c:v>-3312586.2068965607</c:v>
                </c:pt>
                <c:pt idx="52">
                  <c:v>-3307931.0344827678</c:v>
                </c:pt>
                <c:pt idx="53">
                  <c:v>-3303275.8620689749</c:v>
                </c:pt>
                <c:pt idx="54">
                  <c:v>-3298620.689655182</c:v>
                </c:pt>
                <c:pt idx="55">
                  <c:v>-3293965.517241389</c:v>
                </c:pt>
                <c:pt idx="56">
                  <c:v>-3289310.3448275961</c:v>
                </c:pt>
                <c:pt idx="57">
                  <c:v>-3284655.1724138032</c:v>
                </c:pt>
                <c:pt idx="58">
                  <c:v>-3280000.0000000102</c:v>
                </c:pt>
                <c:pt idx="59">
                  <c:v>-3275344.8275862173</c:v>
                </c:pt>
                <c:pt idx="60">
                  <c:v>-3270689.6551724244</c:v>
                </c:pt>
                <c:pt idx="61">
                  <c:v>-3266034.4827586315</c:v>
                </c:pt>
                <c:pt idx="62">
                  <c:v>-3261379.3103448385</c:v>
                </c:pt>
                <c:pt idx="63">
                  <c:v>-3256724.1379310456</c:v>
                </c:pt>
                <c:pt idx="64">
                  <c:v>-3252068.9655172527</c:v>
                </c:pt>
                <c:pt idx="65">
                  <c:v>-3247413.7931034598</c:v>
                </c:pt>
                <c:pt idx="66">
                  <c:v>-3242758.6206896668</c:v>
                </c:pt>
                <c:pt idx="67">
                  <c:v>-3238103.4482758739</c:v>
                </c:pt>
                <c:pt idx="68">
                  <c:v>-3233448.275862081</c:v>
                </c:pt>
                <c:pt idx="69">
                  <c:v>-3228793.103448288</c:v>
                </c:pt>
                <c:pt idx="70">
                  <c:v>-3224137.9310344951</c:v>
                </c:pt>
                <c:pt idx="71">
                  <c:v>-3219482.7586207022</c:v>
                </c:pt>
                <c:pt idx="72">
                  <c:v>-3214827.5862069093</c:v>
                </c:pt>
                <c:pt idx="73">
                  <c:v>-3210172.4137931163</c:v>
                </c:pt>
                <c:pt idx="74">
                  <c:v>-3205517.2413793234</c:v>
                </c:pt>
                <c:pt idx="75">
                  <c:v>-3200862.0689655305</c:v>
                </c:pt>
                <c:pt idx="76">
                  <c:v>-3196206.8965517376</c:v>
                </c:pt>
                <c:pt idx="77">
                  <c:v>-3191551.7241379446</c:v>
                </c:pt>
                <c:pt idx="78">
                  <c:v>-3186896.5517241517</c:v>
                </c:pt>
                <c:pt idx="79">
                  <c:v>-3182241.3793103588</c:v>
                </c:pt>
                <c:pt idx="80">
                  <c:v>-3177586.2068965659</c:v>
                </c:pt>
                <c:pt idx="81">
                  <c:v>-3172931.0344827729</c:v>
                </c:pt>
                <c:pt idx="82">
                  <c:v>-3168275.86206898</c:v>
                </c:pt>
                <c:pt idx="83">
                  <c:v>-3163620.6896551871</c:v>
                </c:pt>
                <c:pt idx="84">
                  <c:v>-3158965.5172413941</c:v>
                </c:pt>
                <c:pt idx="85">
                  <c:v>-3154310.3448276012</c:v>
                </c:pt>
                <c:pt idx="86">
                  <c:v>-3149655.1724138083</c:v>
                </c:pt>
                <c:pt idx="87">
                  <c:v>-3145000.0000000154</c:v>
                </c:pt>
                <c:pt idx="88">
                  <c:v>-3140344.8275862224</c:v>
                </c:pt>
                <c:pt idx="89">
                  <c:v>-3135689.6551724295</c:v>
                </c:pt>
                <c:pt idx="90">
                  <c:v>-3131034.4827586366</c:v>
                </c:pt>
                <c:pt idx="91">
                  <c:v>-3126379.3103448437</c:v>
                </c:pt>
                <c:pt idx="92">
                  <c:v>-3121724.1379310507</c:v>
                </c:pt>
                <c:pt idx="93">
                  <c:v>-3117068.9655172578</c:v>
                </c:pt>
                <c:pt idx="94">
                  <c:v>-3112413.7931034649</c:v>
                </c:pt>
                <c:pt idx="95">
                  <c:v>-3107758.620689672</c:v>
                </c:pt>
                <c:pt idx="96">
                  <c:v>-3103103.448275879</c:v>
                </c:pt>
                <c:pt idx="97">
                  <c:v>-3098448.2758620861</c:v>
                </c:pt>
                <c:pt idx="98">
                  <c:v>-3093793.1034482932</c:v>
                </c:pt>
                <c:pt idx="99">
                  <c:v>-3089137.9310345002</c:v>
                </c:pt>
                <c:pt idx="100">
                  <c:v>-3084482.7586207073</c:v>
                </c:pt>
                <c:pt idx="101">
                  <c:v>-3079827.5862069144</c:v>
                </c:pt>
                <c:pt idx="102">
                  <c:v>-3075172.4137931215</c:v>
                </c:pt>
                <c:pt idx="103">
                  <c:v>-3070517.2413793285</c:v>
                </c:pt>
                <c:pt idx="104">
                  <c:v>-3065862.0689655356</c:v>
                </c:pt>
                <c:pt idx="105">
                  <c:v>-3061206.8965517427</c:v>
                </c:pt>
                <c:pt idx="106">
                  <c:v>-3056551.7241379498</c:v>
                </c:pt>
                <c:pt idx="107">
                  <c:v>-3051896.5517241568</c:v>
                </c:pt>
                <c:pt idx="108">
                  <c:v>-3047241.3793103639</c:v>
                </c:pt>
                <c:pt idx="109">
                  <c:v>-3042586.206896571</c:v>
                </c:pt>
                <c:pt idx="110">
                  <c:v>-3037931.0344827781</c:v>
                </c:pt>
                <c:pt idx="111">
                  <c:v>-3033275.8620689851</c:v>
                </c:pt>
                <c:pt idx="112">
                  <c:v>-3028620.6896551922</c:v>
                </c:pt>
                <c:pt idx="113">
                  <c:v>-3023965.5172413993</c:v>
                </c:pt>
                <c:pt idx="114">
                  <c:v>-3019310.3448276063</c:v>
                </c:pt>
                <c:pt idx="115">
                  <c:v>-3014655.1724138134</c:v>
                </c:pt>
                <c:pt idx="116">
                  <c:v>-3010000.0000000205</c:v>
                </c:pt>
                <c:pt idx="117">
                  <c:v>-3005344.8275862276</c:v>
                </c:pt>
                <c:pt idx="118">
                  <c:v>-3000689.6551724346</c:v>
                </c:pt>
                <c:pt idx="119">
                  <c:v>-2996034.4827586417</c:v>
                </c:pt>
                <c:pt idx="120">
                  <c:v>-2991379.3103448488</c:v>
                </c:pt>
                <c:pt idx="121">
                  <c:v>-2986724.1379310559</c:v>
                </c:pt>
                <c:pt idx="122">
                  <c:v>-2982068.9655172629</c:v>
                </c:pt>
                <c:pt idx="123">
                  <c:v>-2977413.79310347</c:v>
                </c:pt>
                <c:pt idx="124">
                  <c:v>-2972758.6206896771</c:v>
                </c:pt>
                <c:pt idx="125">
                  <c:v>-2968103.4482758841</c:v>
                </c:pt>
                <c:pt idx="126">
                  <c:v>-2963448.2758620912</c:v>
                </c:pt>
                <c:pt idx="127">
                  <c:v>-2958793.1034482983</c:v>
                </c:pt>
                <c:pt idx="128">
                  <c:v>-2954137.9310345054</c:v>
                </c:pt>
                <c:pt idx="129">
                  <c:v>-2949482.7586207124</c:v>
                </c:pt>
                <c:pt idx="130">
                  <c:v>-2944827.5862069195</c:v>
                </c:pt>
                <c:pt idx="131">
                  <c:v>-2940172.4137931266</c:v>
                </c:pt>
                <c:pt idx="132">
                  <c:v>-2935517.2413793337</c:v>
                </c:pt>
                <c:pt idx="133">
                  <c:v>-2930862.0689655407</c:v>
                </c:pt>
                <c:pt idx="134">
                  <c:v>-2926206.8965517478</c:v>
                </c:pt>
                <c:pt idx="135">
                  <c:v>-2921551.7241379549</c:v>
                </c:pt>
                <c:pt idx="136">
                  <c:v>-2916896.551724162</c:v>
                </c:pt>
                <c:pt idx="137">
                  <c:v>-2912241.379310369</c:v>
                </c:pt>
                <c:pt idx="138">
                  <c:v>-2907586.2068965761</c:v>
                </c:pt>
                <c:pt idx="139">
                  <c:v>-2902931.0344827832</c:v>
                </c:pt>
                <c:pt idx="140">
                  <c:v>-2898275.8620689902</c:v>
                </c:pt>
                <c:pt idx="141">
                  <c:v>-2893620.6896551973</c:v>
                </c:pt>
                <c:pt idx="142">
                  <c:v>-2888965.5172414044</c:v>
                </c:pt>
                <c:pt idx="143">
                  <c:v>-2884310.3448276115</c:v>
                </c:pt>
                <c:pt idx="144">
                  <c:v>-2879655.1724138185</c:v>
                </c:pt>
                <c:pt idx="145">
                  <c:v>-2875000.0000000256</c:v>
                </c:pt>
                <c:pt idx="146">
                  <c:v>-2870344.8275862327</c:v>
                </c:pt>
                <c:pt idx="147">
                  <c:v>-2865689.6551724398</c:v>
                </c:pt>
                <c:pt idx="148">
                  <c:v>-2861034.4827586468</c:v>
                </c:pt>
                <c:pt idx="149">
                  <c:v>-2856379.3103448539</c:v>
                </c:pt>
                <c:pt idx="150">
                  <c:v>-2851724.137931061</c:v>
                </c:pt>
                <c:pt idx="151">
                  <c:v>-2847068.9655172681</c:v>
                </c:pt>
                <c:pt idx="152">
                  <c:v>-2842413.7931034751</c:v>
                </c:pt>
                <c:pt idx="153">
                  <c:v>-2837758.6206896822</c:v>
                </c:pt>
                <c:pt idx="154">
                  <c:v>-2833103.4482758893</c:v>
                </c:pt>
                <c:pt idx="155">
                  <c:v>-2828448.2758620963</c:v>
                </c:pt>
                <c:pt idx="156">
                  <c:v>-2823793.1034483034</c:v>
                </c:pt>
                <c:pt idx="157">
                  <c:v>-2819137.9310345105</c:v>
                </c:pt>
                <c:pt idx="158">
                  <c:v>-2814482.7586207176</c:v>
                </c:pt>
                <c:pt idx="159">
                  <c:v>-2809827.5862069246</c:v>
                </c:pt>
                <c:pt idx="160">
                  <c:v>-2805172.4137931317</c:v>
                </c:pt>
                <c:pt idx="161">
                  <c:v>-2800517.2413793388</c:v>
                </c:pt>
                <c:pt idx="162">
                  <c:v>-2795862.0689655459</c:v>
                </c:pt>
                <c:pt idx="163">
                  <c:v>-2791206.8965517529</c:v>
                </c:pt>
                <c:pt idx="164">
                  <c:v>-2786551.72413796</c:v>
                </c:pt>
                <c:pt idx="165">
                  <c:v>-2781896.5517241671</c:v>
                </c:pt>
                <c:pt idx="166">
                  <c:v>-2777241.3793103741</c:v>
                </c:pt>
                <c:pt idx="167">
                  <c:v>-2772586.2068965812</c:v>
                </c:pt>
                <c:pt idx="168">
                  <c:v>-2767931.0344827883</c:v>
                </c:pt>
                <c:pt idx="169">
                  <c:v>-2763275.8620689954</c:v>
                </c:pt>
                <c:pt idx="170">
                  <c:v>-2758620.6896552024</c:v>
                </c:pt>
                <c:pt idx="171">
                  <c:v>-2753965.5172414095</c:v>
                </c:pt>
                <c:pt idx="172">
                  <c:v>-2749310.3448276166</c:v>
                </c:pt>
                <c:pt idx="173">
                  <c:v>-2744655.1724138237</c:v>
                </c:pt>
                <c:pt idx="174">
                  <c:v>-2740000.0000000307</c:v>
                </c:pt>
                <c:pt idx="175">
                  <c:v>-2735344.8275862378</c:v>
                </c:pt>
                <c:pt idx="176">
                  <c:v>-2730689.6551724449</c:v>
                </c:pt>
                <c:pt idx="177">
                  <c:v>-2726034.482758652</c:v>
                </c:pt>
                <c:pt idx="178">
                  <c:v>-2721379.310344859</c:v>
                </c:pt>
                <c:pt idx="179">
                  <c:v>-2716724.1379310661</c:v>
                </c:pt>
                <c:pt idx="180">
                  <c:v>-2712068.9655172732</c:v>
                </c:pt>
                <c:pt idx="181">
                  <c:v>-2707413.7931034802</c:v>
                </c:pt>
                <c:pt idx="182">
                  <c:v>-2702758.6206896873</c:v>
                </c:pt>
                <c:pt idx="183">
                  <c:v>-2698103.4482758944</c:v>
                </c:pt>
                <c:pt idx="184">
                  <c:v>-2693448.2758621015</c:v>
                </c:pt>
                <c:pt idx="185">
                  <c:v>-2688793.1034483085</c:v>
                </c:pt>
                <c:pt idx="186">
                  <c:v>-2684137.9310345156</c:v>
                </c:pt>
                <c:pt idx="187">
                  <c:v>-2679482.7586207227</c:v>
                </c:pt>
                <c:pt idx="188">
                  <c:v>-2674827.5862069298</c:v>
                </c:pt>
                <c:pt idx="189">
                  <c:v>-2670172.4137931368</c:v>
                </c:pt>
                <c:pt idx="190">
                  <c:v>-2665517.2413793439</c:v>
                </c:pt>
                <c:pt idx="191">
                  <c:v>-2660862.068965551</c:v>
                </c:pt>
                <c:pt idx="192">
                  <c:v>-2656206.8965517581</c:v>
                </c:pt>
                <c:pt idx="193">
                  <c:v>-2651551.7241379651</c:v>
                </c:pt>
                <c:pt idx="194">
                  <c:v>-2646896.5517241722</c:v>
                </c:pt>
                <c:pt idx="195">
                  <c:v>-2642241.3793103793</c:v>
                </c:pt>
                <c:pt idx="196">
                  <c:v>-2637586.2068965863</c:v>
                </c:pt>
                <c:pt idx="197">
                  <c:v>-2632931.0344827934</c:v>
                </c:pt>
                <c:pt idx="198">
                  <c:v>-2628275.8620690005</c:v>
                </c:pt>
                <c:pt idx="199">
                  <c:v>-2623620.6896552076</c:v>
                </c:pt>
                <c:pt idx="200">
                  <c:v>-2618965.5172414146</c:v>
                </c:pt>
                <c:pt idx="201">
                  <c:v>-2614310.3448276217</c:v>
                </c:pt>
                <c:pt idx="202">
                  <c:v>-2609655.1724138288</c:v>
                </c:pt>
                <c:pt idx="203">
                  <c:v>-2605000.0000000359</c:v>
                </c:pt>
                <c:pt idx="204">
                  <c:v>-2600344.8275862429</c:v>
                </c:pt>
                <c:pt idx="205">
                  <c:v>-2595689.65517245</c:v>
                </c:pt>
                <c:pt idx="206">
                  <c:v>-2591034.4827586571</c:v>
                </c:pt>
                <c:pt idx="207">
                  <c:v>-2586379.3103448641</c:v>
                </c:pt>
                <c:pt idx="208">
                  <c:v>-2581724.1379310712</c:v>
                </c:pt>
                <c:pt idx="209">
                  <c:v>-2577068.9655172783</c:v>
                </c:pt>
                <c:pt idx="210">
                  <c:v>-2572413.7931034854</c:v>
                </c:pt>
                <c:pt idx="211">
                  <c:v>-2567758.6206896924</c:v>
                </c:pt>
                <c:pt idx="212">
                  <c:v>-2563103.4482758995</c:v>
                </c:pt>
                <c:pt idx="213">
                  <c:v>-2558448.2758621066</c:v>
                </c:pt>
                <c:pt idx="214">
                  <c:v>-2553793.1034483137</c:v>
                </c:pt>
                <c:pt idx="215">
                  <c:v>-2549137.9310345207</c:v>
                </c:pt>
                <c:pt idx="216">
                  <c:v>-2544482.7586207278</c:v>
                </c:pt>
                <c:pt idx="217">
                  <c:v>-2539827.5862069349</c:v>
                </c:pt>
                <c:pt idx="218">
                  <c:v>-2535172.413793142</c:v>
                </c:pt>
                <c:pt idx="219">
                  <c:v>-2530517.241379349</c:v>
                </c:pt>
                <c:pt idx="220">
                  <c:v>-2525862.0689655561</c:v>
                </c:pt>
                <c:pt idx="221">
                  <c:v>-2521206.8965517632</c:v>
                </c:pt>
                <c:pt idx="222">
                  <c:v>-2516551.7241379702</c:v>
                </c:pt>
                <c:pt idx="223">
                  <c:v>-2511896.5517241773</c:v>
                </c:pt>
                <c:pt idx="224">
                  <c:v>-2507241.3793103844</c:v>
                </c:pt>
                <c:pt idx="225">
                  <c:v>-2502586.2068965915</c:v>
                </c:pt>
                <c:pt idx="226">
                  <c:v>-2497931.0344827985</c:v>
                </c:pt>
                <c:pt idx="227">
                  <c:v>-2493275.8620690056</c:v>
                </c:pt>
                <c:pt idx="228">
                  <c:v>-2488620.6896552127</c:v>
                </c:pt>
                <c:pt idx="229">
                  <c:v>-2483965.5172414198</c:v>
                </c:pt>
                <c:pt idx="230">
                  <c:v>-2479310.3448276268</c:v>
                </c:pt>
                <c:pt idx="231">
                  <c:v>-2474655.1724138339</c:v>
                </c:pt>
                <c:pt idx="232">
                  <c:v>-2470000.000000041</c:v>
                </c:pt>
                <c:pt idx="233">
                  <c:v>-2465344.8275862481</c:v>
                </c:pt>
                <c:pt idx="234">
                  <c:v>-2460689.6551724551</c:v>
                </c:pt>
                <c:pt idx="235">
                  <c:v>-2456034.4827586622</c:v>
                </c:pt>
                <c:pt idx="236">
                  <c:v>-2451379.3103448693</c:v>
                </c:pt>
                <c:pt idx="237">
                  <c:v>-2446724.1379310763</c:v>
                </c:pt>
                <c:pt idx="238">
                  <c:v>-2442068.9655172834</c:v>
                </c:pt>
                <c:pt idx="239">
                  <c:v>-2437413.7931034905</c:v>
                </c:pt>
                <c:pt idx="240">
                  <c:v>-2432758.6206896976</c:v>
                </c:pt>
                <c:pt idx="241">
                  <c:v>-2428103.4482759046</c:v>
                </c:pt>
                <c:pt idx="242">
                  <c:v>-2423448.2758621117</c:v>
                </c:pt>
                <c:pt idx="243">
                  <c:v>-2418793.1034483188</c:v>
                </c:pt>
                <c:pt idx="244">
                  <c:v>-2414137.9310345259</c:v>
                </c:pt>
                <c:pt idx="245">
                  <c:v>-2409482.7586207329</c:v>
                </c:pt>
                <c:pt idx="246">
                  <c:v>-2404827.58620694</c:v>
                </c:pt>
                <c:pt idx="247">
                  <c:v>-2400172.4137931471</c:v>
                </c:pt>
                <c:pt idx="248">
                  <c:v>-2395517.2413793541</c:v>
                </c:pt>
                <c:pt idx="249">
                  <c:v>-2390862.0689655612</c:v>
                </c:pt>
                <c:pt idx="250">
                  <c:v>-2386206.8965517683</c:v>
                </c:pt>
                <c:pt idx="251">
                  <c:v>-2381551.7241379754</c:v>
                </c:pt>
                <c:pt idx="252">
                  <c:v>-2376896.5517241824</c:v>
                </c:pt>
                <c:pt idx="253">
                  <c:v>-2372241.3793103895</c:v>
                </c:pt>
                <c:pt idx="254">
                  <c:v>-2367586.2068965966</c:v>
                </c:pt>
                <c:pt idx="255">
                  <c:v>-2362931.0344828037</c:v>
                </c:pt>
                <c:pt idx="256">
                  <c:v>-2358275.8620690107</c:v>
                </c:pt>
                <c:pt idx="257">
                  <c:v>-2353620.6896552178</c:v>
                </c:pt>
                <c:pt idx="258">
                  <c:v>-2348965.5172414249</c:v>
                </c:pt>
                <c:pt idx="259">
                  <c:v>-2344310.344827632</c:v>
                </c:pt>
                <c:pt idx="260">
                  <c:v>-2339655.172413839</c:v>
                </c:pt>
                <c:pt idx="261">
                  <c:v>-2335000.0000000461</c:v>
                </c:pt>
                <c:pt idx="262">
                  <c:v>-2330344.8275862532</c:v>
                </c:pt>
                <c:pt idx="263">
                  <c:v>-2325689.6551724602</c:v>
                </c:pt>
                <c:pt idx="264">
                  <c:v>-2321034.4827586673</c:v>
                </c:pt>
                <c:pt idx="265">
                  <c:v>-2316379.3103448744</c:v>
                </c:pt>
                <c:pt idx="266">
                  <c:v>-2311724.1379310815</c:v>
                </c:pt>
                <c:pt idx="267">
                  <c:v>-2307068.9655172885</c:v>
                </c:pt>
                <c:pt idx="268">
                  <c:v>-2302413.7931034956</c:v>
                </c:pt>
                <c:pt idx="269">
                  <c:v>-2297758.6206897027</c:v>
                </c:pt>
                <c:pt idx="270">
                  <c:v>-2293103.4482759098</c:v>
                </c:pt>
                <c:pt idx="271">
                  <c:v>-2288448.2758621168</c:v>
                </c:pt>
                <c:pt idx="272">
                  <c:v>-2283793.1034483239</c:v>
                </c:pt>
                <c:pt idx="273">
                  <c:v>-2279137.931034531</c:v>
                </c:pt>
                <c:pt idx="274">
                  <c:v>-2274482.7586207381</c:v>
                </c:pt>
                <c:pt idx="275">
                  <c:v>-2269827.5862069451</c:v>
                </c:pt>
                <c:pt idx="276">
                  <c:v>-2265172.4137931522</c:v>
                </c:pt>
                <c:pt idx="277">
                  <c:v>-2260517.2413793593</c:v>
                </c:pt>
                <c:pt idx="278">
                  <c:v>-2255862.0689655663</c:v>
                </c:pt>
                <c:pt idx="279">
                  <c:v>-2251206.8965517734</c:v>
                </c:pt>
                <c:pt idx="280">
                  <c:v>-2246551.7241379805</c:v>
                </c:pt>
                <c:pt idx="281">
                  <c:v>-2241896.5517241876</c:v>
                </c:pt>
                <c:pt idx="282">
                  <c:v>-2237241.3793103946</c:v>
                </c:pt>
                <c:pt idx="283">
                  <c:v>-2232586.2068966017</c:v>
                </c:pt>
                <c:pt idx="284">
                  <c:v>-2227931.0344828088</c:v>
                </c:pt>
                <c:pt idx="285">
                  <c:v>-2223275.8620690159</c:v>
                </c:pt>
                <c:pt idx="286">
                  <c:v>-2218620.6896552229</c:v>
                </c:pt>
                <c:pt idx="287">
                  <c:v>-2213965.51724143</c:v>
                </c:pt>
                <c:pt idx="288">
                  <c:v>-2209310.3448276371</c:v>
                </c:pt>
                <c:pt idx="289">
                  <c:v>-2204655.1724138441</c:v>
                </c:pt>
                <c:pt idx="290">
                  <c:v>-2200000.0000000512</c:v>
                </c:pt>
                <c:pt idx="291">
                  <c:v>-2195344.8275862583</c:v>
                </c:pt>
                <c:pt idx="292">
                  <c:v>-2190689.6551724654</c:v>
                </c:pt>
                <c:pt idx="293">
                  <c:v>-2186034.4827586724</c:v>
                </c:pt>
                <c:pt idx="294">
                  <c:v>-2181379.3103448795</c:v>
                </c:pt>
                <c:pt idx="295">
                  <c:v>-2176724.1379310866</c:v>
                </c:pt>
                <c:pt idx="296">
                  <c:v>-2172068.9655172937</c:v>
                </c:pt>
                <c:pt idx="297">
                  <c:v>-2167413.7931035007</c:v>
                </c:pt>
                <c:pt idx="298">
                  <c:v>-2162758.6206897078</c:v>
                </c:pt>
                <c:pt idx="299">
                  <c:v>-2158103.4482759149</c:v>
                </c:pt>
                <c:pt idx="300">
                  <c:v>-2153448.275862122</c:v>
                </c:pt>
                <c:pt idx="301">
                  <c:v>-2148793.103448329</c:v>
                </c:pt>
                <c:pt idx="302">
                  <c:v>-2144137.9310345361</c:v>
                </c:pt>
                <c:pt idx="303">
                  <c:v>-2139482.7586207432</c:v>
                </c:pt>
                <c:pt idx="304">
                  <c:v>-2134827.5862069502</c:v>
                </c:pt>
                <c:pt idx="305">
                  <c:v>-2130172.4137931573</c:v>
                </c:pt>
                <c:pt idx="306">
                  <c:v>-2125517.2413793644</c:v>
                </c:pt>
                <c:pt idx="307">
                  <c:v>-2120862.0689655715</c:v>
                </c:pt>
                <c:pt idx="308">
                  <c:v>-2116206.8965517785</c:v>
                </c:pt>
                <c:pt idx="309">
                  <c:v>-2111551.7241379856</c:v>
                </c:pt>
                <c:pt idx="310">
                  <c:v>-2106896.5517241927</c:v>
                </c:pt>
                <c:pt idx="311">
                  <c:v>-2102241.3793103998</c:v>
                </c:pt>
                <c:pt idx="312">
                  <c:v>-2097586.2068966068</c:v>
                </c:pt>
                <c:pt idx="313">
                  <c:v>-2092931.0344828137</c:v>
                </c:pt>
                <c:pt idx="314">
                  <c:v>-2088275.8620690205</c:v>
                </c:pt>
                <c:pt idx="315">
                  <c:v>-2083620.6896552274</c:v>
                </c:pt>
                <c:pt idx="316">
                  <c:v>-2078965.5172414342</c:v>
                </c:pt>
                <c:pt idx="317">
                  <c:v>-2074310.344827641</c:v>
                </c:pt>
                <c:pt idx="318">
                  <c:v>-2069655.1724138479</c:v>
                </c:pt>
                <c:pt idx="319">
                  <c:v>-2065000.0000000547</c:v>
                </c:pt>
                <c:pt idx="320">
                  <c:v>-2060344.8275862616</c:v>
                </c:pt>
                <c:pt idx="321">
                  <c:v>-2055689.6551724684</c:v>
                </c:pt>
                <c:pt idx="322">
                  <c:v>-2051034.4827586752</c:v>
                </c:pt>
                <c:pt idx="323">
                  <c:v>-2046379.3103448821</c:v>
                </c:pt>
                <c:pt idx="324">
                  <c:v>-2041724.1379310889</c:v>
                </c:pt>
                <c:pt idx="325">
                  <c:v>-2037068.9655172958</c:v>
                </c:pt>
                <c:pt idx="326">
                  <c:v>-2032413.7931035026</c:v>
                </c:pt>
                <c:pt idx="327">
                  <c:v>-2027758.6206897094</c:v>
                </c:pt>
                <c:pt idx="328">
                  <c:v>-2023103.4482759163</c:v>
                </c:pt>
                <c:pt idx="329">
                  <c:v>-2018448.2758621231</c:v>
                </c:pt>
                <c:pt idx="330">
                  <c:v>-2013793.10344833</c:v>
                </c:pt>
                <c:pt idx="331">
                  <c:v>-2009137.9310345368</c:v>
                </c:pt>
                <c:pt idx="332">
                  <c:v>-2004482.7586207436</c:v>
                </c:pt>
                <c:pt idx="333">
                  <c:v>-1999827.5862069505</c:v>
                </c:pt>
                <c:pt idx="334">
                  <c:v>-1995172.4137931573</c:v>
                </c:pt>
                <c:pt idx="335">
                  <c:v>-1990517.2413793642</c:v>
                </c:pt>
                <c:pt idx="336">
                  <c:v>-1985862.068965571</c:v>
                </c:pt>
                <c:pt idx="337">
                  <c:v>-1981206.8965517778</c:v>
                </c:pt>
                <c:pt idx="338">
                  <c:v>-1976551.7241379847</c:v>
                </c:pt>
                <c:pt idx="339">
                  <c:v>-1971896.5517241915</c:v>
                </c:pt>
                <c:pt idx="340">
                  <c:v>-1967241.3793103984</c:v>
                </c:pt>
                <c:pt idx="341">
                  <c:v>-1962586.2068966052</c:v>
                </c:pt>
                <c:pt idx="342">
                  <c:v>-1957931.034482812</c:v>
                </c:pt>
                <c:pt idx="343">
                  <c:v>-1953275.8620690189</c:v>
                </c:pt>
                <c:pt idx="344">
                  <c:v>-1948620.6896552257</c:v>
                </c:pt>
                <c:pt idx="345">
                  <c:v>-1943965.5172414326</c:v>
                </c:pt>
                <c:pt idx="346">
                  <c:v>-1939310.3448276394</c:v>
                </c:pt>
                <c:pt idx="347">
                  <c:v>-1934655.1724138462</c:v>
                </c:pt>
                <c:pt idx="348">
                  <c:v>-1930000.0000000531</c:v>
                </c:pt>
                <c:pt idx="349">
                  <c:v>-1925344.8275862599</c:v>
                </c:pt>
                <c:pt idx="350">
                  <c:v>-1920689.6551724668</c:v>
                </c:pt>
                <c:pt idx="351">
                  <c:v>-1916034.4827586736</c:v>
                </c:pt>
                <c:pt idx="352">
                  <c:v>-1911379.3103448804</c:v>
                </c:pt>
                <c:pt idx="353">
                  <c:v>-1906724.1379310873</c:v>
                </c:pt>
                <c:pt idx="354">
                  <c:v>-1902068.9655172941</c:v>
                </c:pt>
                <c:pt idx="355">
                  <c:v>-1897413.793103501</c:v>
                </c:pt>
                <c:pt idx="356">
                  <c:v>-1892758.6206897078</c:v>
                </c:pt>
                <c:pt idx="357">
                  <c:v>-1888103.4482759146</c:v>
                </c:pt>
                <c:pt idx="358">
                  <c:v>-1883448.2758621215</c:v>
                </c:pt>
                <c:pt idx="359">
                  <c:v>-1878793.1034483283</c:v>
                </c:pt>
                <c:pt idx="360">
                  <c:v>-1874137.9310345352</c:v>
                </c:pt>
                <c:pt idx="361">
                  <c:v>-1869482.758620742</c:v>
                </c:pt>
                <c:pt idx="362">
                  <c:v>-1864827.5862069489</c:v>
                </c:pt>
                <c:pt idx="363">
                  <c:v>-1860172.4137931557</c:v>
                </c:pt>
                <c:pt idx="364">
                  <c:v>-1855517.2413793625</c:v>
                </c:pt>
                <c:pt idx="365">
                  <c:v>-1850862.0689655694</c:v>
                </c:pt>
                <c:pt idx="366">
                  <c:v>-1846206.8965517762</c:v>
                </c:pt>
                <c:pt idx="367">
                  <c:v>-1841551.7241379831</c:v>
                </c:pt>
                <c:pt idx="368">
                  <c:v>-1836896.5517241899</c:v>
                </c:pt>
                <c:pt idx="369">
                  <c:v>-1832241.3793103967</c:v>
                </c:pt>
                <c:pt idx="370">
                  <c:v>-1827586.2068966036</c:v>
                </c:pt>
                <c:pt idx="371">
                  <c:v>-1822931.0344828104</c:v>
                </c:pt>
                <c:pt idx="372">
                  <c:v>-1818275.8620690173</c:v>
                </c:pt>
                <c:pt idx="373">
                  <c:v>-1813620.6896552241</c:v>
                </c:pt>
                <c:pt idx="374">
                  <c:v>-1808965.5172414309</c:v>
                </c:pt>
                <c:pt idx="375">
                  <c:v>-1804310.3448276378</c:v>
                </c:pt>
                <c:pt idx="376">
                  <c:v>-1799655.1724138446</c:v>
                </c:pt>
                <c:pt idx="377">
                  <c:v>-1795000.0000000515</c:v>
                </c:pt>
                <c:pt idx="378">
                  <c:v>-1790344.8275862583</c:v>
                </c:pt>
                <c:pt idx="379">
                  <c:v>-1785689.6551724651</c:v>
                </c:pt>
                <c:pt idx="380">
                  <c:v>-1781034.482758672</c:v>
                </c:pt>
                <c:pt idx="381">
                  <c:v>-1776379.3103448788</c:v>
                </c:pt>
                <c:pt idx="382">
                  <c:v>-1771724.1379310857</c:v>
                </c:pt>
                <c:pt idx="383">
                  <c:v>-1767068.9655172925</c:v>
                </c:pt>
                <c:pt idx="384">
                  <c:v>-1762413.7931034993</c:v>
                </c:pt>
                <c:pt idx="385">
                  <c:v>-1757758.6206897062</c:v>
                </c:pt>
                <c:pt idx="386">
                  <c:v>-1753103.448275913</c:v>
                </c:pt>
                <c:pt idx="387">
                  <c:v>-1748448.2758621199</c:v>
                </c:pt>
                <c:pt idx="388">
                  <c:v>-1743793.1034483267</c:v>
                </c:pt>
                <c:pt idx="389">
                  <c:v>-1739137.9310345335</c:v>
                </c:pt>
                <c:pt idx="390">
                  <c:v>-1734482.7586207404</c:v>
                </c:pt>
                <c:pt idx="391">
                  <c:v>-1729827.5862069472</c:v>
                </c:pt>
                <c:pt idx="392">
                  <c:v>-1725172.4137931541</c:v>
                </c:pt>
                <c:pt idx="393">
                  <c:v>-1720517.2413793609</c:v>
                </c:pt>
                <c:pt idx="394">
                  <c:v>-1715862.0689655677</c:v>
                </c:pt>
                <c:pt idx="395">
                  <c:v>-1711206.8965517746</c:v>
                </c:pt>
                <c:pt idx="396">
                  <c:v>-1706551.7241379814</c:v>
                </c:pt>
                <c:pt idx="397">
                  <c:v>-1701896.5517241883</c:v>
                </c:pt>
                <c:pt idx="398">
                  <c:v>-1697241.3793103951</c:v>
                </c:pt>
                <c:pt idx="399">
                  <c:v>-1692586.2068966019</c:v>
                </c:pt>
                <c:pt idx="400">
                  <c:v>-1687931.0344828088</c:v>
                </c:pt>
                <c:pt idx="401">
                  <c:v>-1683275.8620690156</c:v>
                </c:pt>
                <c:pt idx="402">
                  <c:v>-1678620.6896552225</c:v>
                </c:pt>
                <c:pt idx="403">
                  <c:v>-1673965.5172414293</c:v>
                </c:pt>
                <c:pt idx="404">
                  <c:v>-1669310.3448276361</c:v>
                </c:pt>
                <c:pt idx="405">
                  <c:v>-1664655.172413843</c:v>
                </c:pt>
                <c:pt idx="406">
                  <c:v>-1660000.0000000498</c:v>
                </c:pt>
                <c:pt idx="407">
                  <c:v>-1655344.8275862567</c:v>
                </c:pt>
                <c:pt idx="408">
                  <c:v>-1650689.6551724635</c:v>
                </c:pt>
                <c:pt idx="409">
                  <c:v>-1646034.4827586703</c:v>
                </c:pt>
                <c:pt idx="410">
                  <c:v>-1641379.3103448772</c:v>
                </c:pt>
                <c:pt idx="411">
                  <c:v>-1636724.137931084</c:v>
                </c:pt>
                <c:pt idx="412">
                  <c:v>-1632068.9655172909</c:v>
                </c:pt>
                <c:pt idx="413">
                  <c:v>-1627413.7931034977</c:v>
                </c:pt>
                <c:pt idx="414">
                  <c:v>-1622758.6206897045</c:v>
                </c:pt>
                <c:pt idx="415">
                  <c:v>-1618103.4482759114</c:v>
                </c:pt>
                <c:pt idx="416">
                  <c:v>-1613448.2758621182</c:v>
                </c:pt>
                <c:pt idx="417">
                  <c:v>-1608793.1034483251</c:v>
                </c:pt>
                <c:pt idx="418">
                  <c:v>-1604137.9310345319</c:v>
                </c:pt>
                <c:pt idx="419">
                  <c:v>-1599482.7586207388</c:v>
                </c:pt>
                <c:pt idx="420">
                  <c:v>-1594827.5862069456</c:v>
                </c:pt>
                <c:pt idx="421">
                  <c:v>-1590172.4137931524</c:v>
                </c:pt>
                <c:pt idx="422">
                  <c:v>-1585517.2413793593</c:v>
                </c:pt>
                <c:pt idx="423">
                  <c:v>-1580862.0689655661</c:v>
                </c:pt>
                <c:pt idx="424">
                  <c:v>-1576206.896551773</c:v>
                </c:pt>
                <c:pt idx="425">
                  <c:v>-1571551.7241379798</c:v>
                </c:pt>
                <c:pt idx="426">
                  <c:v>-1566896.5517241866</c:v>
                </c:pt>
                <c:pt idx="427">
                  <c:v>-1562241.3793103935</c:v>
                </c:pt>
                <c:pt idx="428">
                  <c:v>-1557586.2068966003</c:v>
                </c:pt>
                <c:pt idx="429">
                  <c:v>-1552931.0344828072</c:v>
                </c:pt>
                <c:pt idx="430">
                  <c:v>-1548275.862069014</c:v>
                </c:pt>
                <c:pt idx="431">
                  <c:v>-1543620.6896552208</c:v>
                </c:pt>
                <c:pt idx="432">
                  <c:v>-1538965.5172414277</c:v>
                </c:pt>
                <c:pt idx="433">
                  <c:v>-1534310.3448276345</c:v>
                </c:pt>
                <c:pt idx="434">
                  <c:v>-1529655.1724138414</c:v>
                </c:pt>
                <c:pt idx="435">
                  <c:v>-1525000.0000000482</c:v>
                </c:pt>
                <c:pt idx="436">
                  <c:v>-1520344.827586255</c:v>
                </c:pt>
                <c:pt idx="437">
                  <c:v>-1515689.6551724619</c:v>
                </c:pt>
                <c:pt idx="438">
                  <c:v>-1511034.4827586687</c:v>
                </c:pt>
                <c:pt idx="439">
                  <c:v>-1506379.3103448756</c:v>
                </c:pt>
                <c:pt idx="440">
                  <c:v>-1501724.1379310824</c:v>
                </c:pt>
                <c:pt idx="441">
                  <c:v>-1497068.9655172892</c:v>
                </c:pt>
                <c:pt idx="442">
                  <c:v>-1492413.7931034961</c:v>
                </c:pt>
                <c:pt idx="443">
                  <c:v>-1487758.6206897029</c:v>
                </c:pt>
                <c:pt idx="444">
                  <c:v>-1483103.4482759098</c:v>
                </c:pt>
                <c:pt idx="445">
                  <c:v>-1478448.2758621166</c:v>
                </c:pt>
                <c:pt idx="446">
                  <c:v>-1473793.1034483234</c:v>
                </c:pt>
                <c:pt idx="447">
                  <c:v>-1469137.9310345303</c:v>
                </c:pt>
                <c:pt idx="448">
                  <c:v>-1464482.7586207371</c:v>
                </c:pt>
                <c:pt idx="449">
                  <c:v>-1459827.586206944</c:v>
                </c:pt>
                <c:pt idx="450">
                  <c:v>-1455172.4137931508</c:v>
                </c:pt>
                <c:pt idx="451">
                  <c:v>-1450517.2413793576</c:v>
                </c:pt>
                <c:pt idx="452">
                  <c:v>-1445862.0689655645</c:v>
                </c:pt>
                <c:pt idx="453">
                  <c:v>-1441206.8965517713</c:v>
                </c:pt>
                <c:pt idx="454">
                  <c:v>-1436551.7241379782</c:v>
                </c:pt>
                <c:pt idx="455">
                  <c:v>-1431896.551724185</c:v>
                </c:pt>
                <c:pt idx="456">
                  <c:v>-1427241.3793103918</c:v>
                </c:pt>
                <c:pt idx="457">
                  <c:v>-1422586.2068965987</c:v>
                </c:pt>
                <c:pt idx="458">
                  <c:v>-1417931.0344828055</c:v>
                </c:pt>
                <c:pt idx="459">
                  <c:v>-1413275.8620690124</c:v>
                </c:pt>
                <c:pt idx="460">
                  <c:v>-1408620.6896552192</c:v>
                </c:pt>
                <c:pt idx="461">
                  <c:v>-1403965.517241426</c:v>
                </c:pt>
                <c:pt idx="462">
                  <c:v>-1399310.3448276329</c:v>
                </c:pt>
                <c:pt idx="463">
                  <c:v>-1394655.1724138397</c:v>
                </c:pt>
                <c:pt idx="464">
                  <c:v>-1390000.0000000466</c:v>
                </c:pt>
                <c:pt idx="465">
                  <c:v>-1385344.8275862534</c:v>
                </c:pt>
                <c:pt idx="466">
                  <c:v>-1380689.6551724602</c:v>
                </c:pt>
                <c:pt idx="467">
                  <c:v>-1376034.4827586671</c:v>
                </c:pt>
                <c:pt idx="468">
                  <c:v>-1371379.3103448739</c:v>
                </c:pt>
                <c:pt idx="469">
                  <c:v>-1366724.1379310808</c:v>
                </c:pt>
                <c:pt idx="470">
                  <c:v>-1362068.9655172876</c:v>
                </c:pt>
                <c:pt idx="471">
                  <c:v>-1357413.7931034944</c:v>
                </c:pt>
                <c:pt idx="472">
                  <c:v>-1352758.6206897013</c:v>
                </c:pt>
                <c:pt idx="473">
                  <c:v>-1348103.4482759081</c:v>
                </c:pt>
                <c:pt idx="474">
                  <c:v>-1343448.275862115</c:v>
                </c:pt>
                <c:pt idx="475">
                  <c:v>-1338793.1034483218</c:v>
                </c:pt>
                <c:pt idx="476">
                  <c:v>-1334137.9310345287</c:v>
                </c:pt>
                <c:pt idx="477">
                  <c:v>-1329482.7586207355</c:v>
                </c:pt>
                <c:pt idx="478">
                  <c:v>-1324827.5862069423</c:v>
                </c:pt>
                <c:pt idx="479">
                  <c:v>-1320172.4137931492</c:v>
                </c:pt>
                <c:pt idx="480">
                  <c:v>-1315517.241379356</c:v>
                </c:pt>
                <c:pt idx="481">
                  <c:v>-1310862.0689655629</c:v>
                </c:pt>
                <c:pt idx="482">
                  <c:v>-1306206.8965517697</c:v>
                </c:pt>
                <c:pt idx="483">
                  <c:v>-1301551.7241379765</c:v>
                </c:pt>
                <c:pt idx="484">
                  <c:v>-1296896.5517241834</c:v>
                </c:pt>
                <c:pt idx="485">
                  <c:v>-1292241.3793103902</c:v>
                </c:pt>
                <c:pt idx="486">
                  <c:v>-1287586.2068965971</c:v>
                </c:pt>
                <c:pt idx="487">
                  <c:v>-1282931.0344828039</c:v>
                </c:pt>
                <c:pt idx="488">
                  <c:v>-1278275.8620690107</c:v>
                </c:pt>
                <c:pt idx="489">
                  <c:v>-1273620.6896552176</c:v>
                </c:pt>
                <c:pt idx="490">
                  <c:v>-1268965.5172414244</c:v>
                </c:pt>
                <c:pt idx="491">
                  <c:v>-1264310.3448276313</c:v>
                </c:pt>
                <c:pt idx="492">
                  <c:v>-1259655.1724138381</c:v>
                </c:pt>
                <c:pt idx="493">
                  <c:v>-1255000.0000000449</c:v>
                </c:pt>
                <c:pt idx="494">
                  <c:v>-1250344.8275862518</c:v>
                </c:pt>
                <c:pt idx="495">
                  <c:v>-1245689.6551724586</c:v>
                </c:pt>
                <c:pt idx="496">
                  <c:v>-1241034.4827586655</c:v>
                </c:pt>
                <c:pt idx="497">
                  <c:v>-1236379.3103448723</c:v>
                </c:pt>
                <c:pt idx="498">
                  <c:v>-1231724.1379310791</c:v>
                </c:pt>
                <c:pt idx="499">
                  <c:v>-1227068.965517286</c:v>
                </c:pt>
                <c:pt idx="500">
                  <c:v>-1222413.7931034928</c:v>
                </c:pt>
                <c:pt idx="501">
                  <c:v>-1217758.6206896997</c:v>
                </c:pt>
                <c:pt idx="502">
                  <c:v>-1213103.4482759065</c:v>
                </c:pt>
                <c:pt idx="503">
                  <c:v>-1208448.2758621133</c:v>
                </c:pt>
                <c:pt idx="504">
                  <c:v>-1203793.1034483202</c:v>
                </c:pt>
                <c:pt idx="505">
                  <c:v>-1199137.931034527</c:v>
                </c:pt>
                <c:pt idx="506">
                  <c:v>-1194482.7586207339</c:v>
                </c:pt>
                <c:pt idx="507">
                  <c:v>-1189827.5862069407</c:v>
                </c:pt>
                <c:pt idx="508">
                  <c:v>-1185172.4137931475</c:v>
                </c:pt>
                <c:pt idx="509">
                  <c:v>-1180517.2413793544</c:v>
                </c:pt>
                <c:pt idx="510">
                  <c:v>-1175862.0689655612</c:v>
                </c:pt>
                <c:pt idx="511">
                  <c:v>-1171206.8965517681</c:v>
                </c:pt>
                <c:pt idx="512">
                  <c:v>-1166551.7241379749</c:v>
                </c:pt>
                <c:pt idx="513">
                  <c:v>-1161896.5517241817</c:v>
                </c:pt>
                <c:pt idx="514">
                  <c:v>-1157241.3793103886</c:v>
                </c:pt>
                <c:pt idx="515">
                  <c:v>-1152586.2068965954</c:v>
                </c:pt>
                <c:pt idx="516">
                  <c:v>-1147931.0344828023</c:v>
                </c:pt>
                <c:pt idx="517">
                  <c:v>-1143275.8620690091</c:v>
                </c:pt>
                <c:pt idx="518">
                  <c:v>-1138620.6896552159</c:v>
                </c:pt>
                <c:pt idx="519">
                  <c:v>-1133965.5172414228</c:v>
                </c:pt>
                <c:pt idx="520">
                  <c:v>-1129310.3448276296</c:v>
                </c:pt>
                <c:pt idx="521">
                  <c:v>-1124655.1724138365</c:v>
                </c:pt>
                <c:pt idx="522">
                  <c:v>-1120000.0000000433</c:v>
                </c:pt>
                <c:pt idx="523">
                  <c:v>-1115344.8275862501</c:v>
                </c:pt>
                <c:pt idx="524">
                  <c:v>-1110689.655172457</c:v>
                </c:pt>
                <c:pt idx="525">
                  <c:v>-1106034.4827586638</c:v>
                </c:pt>
                <c:pt idx="526">
                  <c:v>-1101379.3103448707</c:v>
                </c:pt>
                <c:pt idx="527">
                  <c:v>-1096724.1379310775</c:v>
                </c:pt>
                <c:pt idx="528">
                  <c:v>-1092068.9655172843</c:v>
                </c:pt>
                <c:pt idx="529">
                  <c:v>-1087413.7931034912</c:v>
                </c:pt>
                <c:pt idx="530">
                  <c:v>-1082758.620689698</c:v>
                </c:pt>
                <c:pt idx="531">
                  <c:v>-1078103.4482759049</c:v>
                </c:pt>
                <c:pt idx="532">
                  <c:v>-1073448.2758621117</c:v>
                </c:pt>
                <c:pt idx="533">
                  <c:v>-1068793.1034483186</c:v>
                </c:pt>
                <c:pt idx="534">
                  <c:v>-1064137.9310345254</c:v>
                </c:pt>
                <c:pt idx="535">
                  <c:v>-1059482.7586207322</c:v>
                </c:pt>
                <c:pt idx="536">
                  <c:v>-1054827.5862069391</c:v>
                </c:pt>
                <c:pt idx="537">
                  <c:v>-1050172.4137931459</c:v>
                </c:pt>
                <c:pt idx="538">
                  <c:v>-1045517.2413793528</c:v>
                </c:pt>
                <c:pt idx="539">
                  <c:v>-1040862.0689655596</c:v>
                </c:pt>
                <c:pt idx="540">
                  <c:v>-1036206.8965517664</c:v>
                </c:pt>
                <c:pt idx="541">
                  <c:v>-1031551.7241379733</c:v>
                </c:pt>
                <c:pt idx="542">
                  <c:v>-1026896.5517241801</c:v>
                </c:pt>
                <c:pt idx="543">
                  <c:v>-1022241.379310387</c:v>
                </c:pt>
                <c:pt idx="544">
                  <c:v>-1017586.2068965938</c:v>
                </c:pt>
                <c:pt idx="545">
                  <c:v>-1012931.0344828006</c:v>
                </c:pt>
                <c:pt idx="546">
                  <c:v>-1008275.8620690075</c:v>
                </c:pt>
                <c:pt idx="547">
                  <c:v>-1003620.6896552143</c:v>
                </c:pt>
                <c:pt idx="548">
                  <c:v>-998965.51724142116</c:v>
                </c:pt>
                <c:pt idx="549">
                  <c:v>-994310.344827628</c:v>
                </c:pt>
                <c:pt idx="550">
                  <c:v>-989655.17241383484</c:v>
                </c:pt>
                <c:pt idx="551">
                  <c:v>-985000.00000004168</c:v>
                </c:pt>
                <c:pt idx="552">
                  <c:v>-980344.82758624852</c:v>
                </c:pt>
                <c:pt idx="553">
                  <c:v>-975689.65517245536</c:v>
                </c:pt>
                <c:pt idx="554">
                  <c:v>-971034.4827586622</c:v>
                </c:pt>
                <c:pt idx="555">
                  <c:v>-966379.31034486904</c:v>
                </c:pt>
                <c:pt idx="556">
                  <c:v>-961724.13793107588</c:v>
                </c:pt>
                <c:pt idx="557">
                  <c:v>-957068.96551728272</c:v>
                </c:pt>
                <c:pt idx="558">
                  <c:v>-952413.79310348956</c:v>
                </c:pt>
                <c:pt idx="559">
                  <c:v>-947758.6206896964</c:v>
                </c:pt>
                <c:pt idx="560">
                  <c:v>-943103.44827590324</c:v>
                </c:pt>
                <c:pt idx="561">
                  <c:v>-938448.27586211008</c:v>
                </c:pt>
                <c:pt idx="562">
                  <c:v>-933793.10344831692</c:v>
                </c:pt>
                <c:pt idx="563">
                  <c:v>-929137.93103452376</c:v>
                </c:pt>
                <c:pt idx="564">
                  <c:v>-924482.7586207306</c:v>
                </c:pt>
                <c:pt idx="565">
                  <c:v>-919827.58620693744</c:v>
                </c:pt>
                <c:pt idx="566">
                  <c:v>-915172.41379314428</c:v>
                </c:pt>
                <c:pt idx="567">
                  <c:v>-910517.24137935112</c:v>
                </c:pt>
                <c:pt idx="568">
                  <c:v>-905862.06896555796</c:v>
                </c:pt>
                <c:pt idx="569">
                  <c:v>-901206.8965517648</c:v>
                </c:pt>
                <c:pt idx="570">
                  <c:v>-896551.72413797164</c:v>
                </c:pt>
                <c:pt idx="571">
                  <c:v>-891896.55172417848</c:v>
                </c:pt>
                <c:pt idx="572">
                  <c:v>-887241.37931038532</c:v>
                </c:pt>
                <c:pt idx="573">
                  <c:v>-882586.20689659216</c:v>
                </c:pt>
                <c:pt idx="574">
                  <c:v>-877931.034482799</c:v>
                </c:pt>
                <c:pt idx="575">
                  <c:v>-873275.86206900585</c:v>
                </c:pt>
                <c:pt idx="576">
                  <c:v>-868620.68965521269</c:v>
                </c:pt>
                <c:pt idx="577">
                  <c:v>-863965.51724141953</c:v>
                </c:pt>
                <c:pt idx="578">
                  <c:v>-859310.34482762637</c:v>
                </c:pt>
                <c:pt idx="579">
                  <c:v>-854655.17241383321</c:v>
                </c:pt>
                <c:pt idx="580">
                  <c:v>-850000.00000004005</c:v>
                </c:pt>
                <c:pt idx="581">
                  <c:v>-845344.82758624689</c:v>
                </c:pt>
                <c:pt idx="582">
                  <c:v>-840689.65517245373</c:v>
                </c:pt>
                <c:pt idx="583">
                  <c:v>-836034.48275866057</c:v>
                </c:pt>
                <c:pt idx="584">
                  <c:v>-831379.31034486741</c:v>
                </c:pt>
                <c:pt idx="585">
                  <c:v>-826724.13793107425</c:v>
                </c:pt>
                <c:pt idx="586">
                  <c:v>-822068.96551728109</c:v>
                </c:pt>
                <c:pt idx="587">
                  <c:v>-817413.79310348793</c:v>
                </c:pt>
                <c:pt idx="588">
                  <c:v>-812758.62068969477</c:v>
                </c:pt>
                <c:pt idx="589">
                  <c:v>-808103.44827590161</c:v>
                </c:pt>
                <c:pt idx="590">
                  <c:v>-803448.27586210845</c:v>
                </c:pt>
                <c:pt idx="591">
                  <c:v>-798793.10344831529</c:v>
                </c:pt>
                <c:pt idx="592">
                  <c:v>-794137.93103452213</c:v>
                </c:pt>
                <c:pt idx="593">
                  <c:v>-789482.75862072897</c:v>
                </c:pt>
                <c:pt idx="594">
                  <c:v>-784827.58620693581</c:v>
                </c:pt>
                <c:pt idx="595">
                  <c:v>-780172.41379314265</c:v>
                </c:pt>
                <c:pt idx="596">
                  <c:v>-775517.24137934949</c:v>
                </c:pt>
                <c:pt idx="597">
                  <c:v>-770862.06896555633</c:v>
                </c:pt>
                <c:pt idx="598">
                  <c:v>-766206.89655176317</c:v>
                </c:pt>
                <c:pt idx="599">
                  <c:v>-761551.72413797001</c:v>
                </c:pt>
                <c:pt idx="600">
                  <c:v>-756896.55172417685</c:v>
                </c:pt>
                <c:pt idx="601">
                  <c:v>-752241.37931038369</c:v>
                </c:pt>
                <c:pt idx="602">
                  <c:v>-747586.20689659053</c:v>
                </c:pt>
                <c:pt idx="603">
                  <c:v>-742931.03448279737</c:v>
                </c:pt>
                <c:pt idx="604">
                  <c:v>-738275.86206900422</c:v>
                </c:pt>
                <c:pt idx="605">
                  <c:v>-733620.68965521106</c:v>
                </c:pt>
                <c:pt idx="606">
                  <c:v>-728965.5172414179</c:v>
                </c:pt>
                <c:pt idx="607">
                  <c:v>-724310.34482762474</c:v>
                </c:pt>
                <c:pt idx="608">
                  <c:v>-719655.17241383158</c:v>
                </c:pt>
                <c:pt idx="609">
                  <c:v>-715000.00000003842</c:v>
                </c:pt>
                <c:pt idx="610">
                  <c:v>-710344.82758624526</c:v>
                </c:pt>
                <c:pt idx="611">
                  <c:v>-705689.6551724521</c:v>
                </c:pt>
                <c:pt idx="612">
                  <c:v>-701034.48275865894</c:v>
                </c:pt>
                <c:pt idx="613">
                  <c:v>-696379.31034486578</c:v>
                </c:pt>
                <c:pt idx="614">
                  <c:v>-691724.13793107262</c:v>
                </c:pt>
                <c:pt idx="615">
                  <c:v>-687068.96551727946</c:v>
                </c:pt>
                <c:pt idx="616">
                  <c:v>-682413.7931034863</c:v>
                </c:pt>
                <c:pt idx="617">
                  <c:v>-677758.62068969314</c:v>
                </c:pt>
                <c:pt idx="618">
                  <c:v>-673103.44827589998</c:v>
                </c:pt>
                <c:pt idx="619">
                  <c:v>-668448.27586210682</c:v>
                </c:pt>
                <c:pt idx="620">
                  <c:v>-663793.10344831366</c:v>
                </c:pt>
                <c:pt idx="621">
                  <c:v>-659137.9310345205</c:v>
                </c:pt>
                <c:pt idx="622">
                  <c:v>-654482.75862072734</c:v>
                </c:pt>
                <c:pt idx="623">
                  <c:v>-649827.58620693418</c:v>
                </c:pt>
                <c:pt idx="624">
                  <c:v>-645172.41379314102</c:v>
                </c:pt>
                <c:pt idx="625">
                  <c:v>-640517.24137934786</c:v>
                </c:pt>
                <c:pt idx="626">
                  <c:v>-635862.0689655547</c:v>
                </c:pt>
                <c:pt idx="627">
                  <c:v>-631206.89655176154</c:v>
                </c:pt>
                <c:pt idx="628">
                  <c:v>-626551.72413796838</c:v>
                </c:pt>
                <c:pt idx="629">
                  <c:v>-621896.55172417522</c:v>
                </c:pt>
                <c:pt idx="630">
                  <c:v>-617241.37931038206</c:v>
                </c:pt>
                <c:pt idx="631">
                  <c:v>-612586.2068965889</c:v>
                </c:pt>
                <c:pt idx="632">
                  <c:v>-607931.03448279575</c:v>
                </c:pt>
                <c:pt idx="633">
                  <c:v>-603275.86206900259</c:v>
                </c:pt>
                <c:pt idx="634">
                  <c:v>-598620.68965520943</c:v>
                </c:pt>
                <c:pt idx="635">
                  <c:v>-593965.51724141627</c:v>
                </c:pt>
                <c:pt idx="636">
                  <c:v>-589310.34482762311</c:v>
                </c:pt>
                <c:pt idx="637">
                  <c:v>-584655.17241382995</c:v>
                </c:pt>
                <c:pt idx="638">
                  <c:v>-580000.00000003679</c:v>
                </c:pt>
                <c:pt idx="639">
                  <c:v>-575344.82758624363</c:v>
                </c:pt>
                <c:pt idx="640">
                  <c:v>-570689.65517245047</c:v>
                </c:pt>
                <c:pt idx="641">
                  <c:v>-566034.48275865731</c:v>
                </c:pt>
                <c:pt idx="642">
                  <c:v>-561379.31034486415</c:v>
                </c:pt>
                <c:pt idx="643">
                  <c:v>-556724.13793107099</c:v>
                </c:pt>
                <c:pt idx="644">
                  <c:v>-552068.96551727783</c:v>
                </c:pt>
                <c:pt idx="645">
                  <c:v>-547413.79310348467</c:v>
                </c:pt>
                <c:pt idx="646">
                  <c:v>-542758.62068969151</c:v>
                </c:pt>
                <c:pt idx="647">
                  <c:v>-538103.44827589835</c:v>
                </c:pt>
                <c:pt idx="648">
                  <c:v>-533448.27586210519</c:v>
                </c:pt>
                <c:pt idx="649">
                  <c:v>-528793.10344831203</c:v>
                </c:pt>
                <c:pt idx="650">
                  <c:v>-524137.93103451893</c:v>
                </c:pt>
                <c:pt idx="651">
                  <c:v>-519482.75862072583</c:v>
                </c:pt>
                <c:pt idx="652">
                  <c:v>-514827.58620693273</c:v>
                </c:pt>
                <c:pt idx="653">
                  <c:v>-510172.41379313963</c:v>
                </c:pt>
                <c:pt idx="654">
                  <c:v>-505517.24137934652</c:v>
                </c:pt>
                <c:pt idx="655">
                  <c:v>-500862.06896555342</c:v>
                </c:pt>
                <c:pt idx="656">
                  <c:v>-496206.89655176032</c:v>
                </c:pt>
                <c:pt idx="657">
                  <c:v>-491551.72413796722</c:v>
                </c:pt>
                <c:pt idx="658">
                  <c:v>-486896.55172417412</c:v>
                </c:pt>
                <c:pt idx="659">
                  <c:v>-482241.37931038102</c:v>
                </c:pt>
                <c:pt idx="660">
                  <c:v>-477586.20689658792</c:v>
                </c:pt>
                <c:pt idx="661">
                  <c:v>-472931.03448279481</c:v>
                </c:pt>
                <c:pt idx="662">
                  <c:v>-468275.86206900171</c:v>
                </c:pt>
                <c:pt idx="663">
                  <c:v>-463620.68965520861</c:v>
                </c:pt>
                <c:pt idx="664">
                  <c:v>-458965.51724141551</c:v>
                </c:pt>
                <c:pt idx="665">
                  <c:v>-454310.34482762241</c:v>
                </c:pt>
                <c:pt idx="666">
                  <c:v>-449655.17241382931</c:v>
                </c:pt>
                <c:pt idx="667">
                  <c:v>-445000.00000003621</c:v>
                </c:pt>
                <c:pt idx="668">
                  <c:v>-440344.8275862431</c:v>
                </c:pt>
                <c:pt idx="669">
                  <c:v>-435689.65517245</c:v>
                </c:pt>
                <c:pt idx="670">
                  <c:v>-431034.4827586569</c:v>
                </c:pt>
                <c:pt idx="671">
                  <c:v>-426379.3103448638</c:v>
                </c:pt>
                <c:pt idx="672">
                  <c:v>-421724.1379310707</c:v>
                </c:pt>
                <c:pt idx="673">
                  <c:v>-417068.9655172776</c:v>
                </c:pt>
                <c:pt idx="674">
                  <c:v>-412413.7931034845</c:v>
                </c:pt>
                <c:pt idx="675">
                  <c:v>-407758.62068969139</c:v>
                </c:pt>
                <c:pt idx="676">
                  <c:v>-403103.44827589829</c:v>
                </c:pt>
                <c:pt idx="677">
                  <c:v>-398448.27586210519</c:v>
                </c:pt>
                <c:pt idx="678">
                  <c:v>-393793.10344831209</c:v>
                </c:pt>
                <c:pt idx="679">
                  <c:v>-389137.93103451899</c:v>
                </c:pt>
                <c:pt idx="680">
                  <c:v>-384482.75862072589</c:v>
                </c:pt>
                <c:pt idx="681">
                  <c:v>-379827.58620693278</c:v>
                </c:pt>
                <c:pt idx="682">
                  <c:v>-375172.41379313968</c:v>
                </c:pt>
                <c:pt idx="683">
                  <c:v>-370517.24137934658</c:v>
                </c:pt>
                <c:pt idx="684">
                  <c:v>-365862.06896555348</c:v>
                </c:pt>
                <c:pt idx="685">
                  <c:v>-361206.89655176038</c:v>
                </c:pt>
                <c:pt idx="686">
                  <c:v>-356551.72413796728</c:v>
                </c:pt>
                <c:pt idx="687">
                  <c:v>-351896.55172417418</c:v>
                </c:pt>
                <c:pt idx="688">
                  <c:v>-347241.37931038107</c:v>
                </c:pt>
                <c:pt idx="689">
                  <c:v>-342586.20689658797</c:v>
                </c:pt>
                <c:pt idx="690">
                  <c:v>-337931.03448279487</c:v>
                </c:pt>
                <c:pt idx="691">
                  <c:v>-333275.86206900177</c:v>
                </c:pt>
                <c:pt idx="692">
                  <c:v>-328620.68965520867</c:v>
                </c:pt>
                <c:pt idx="693">
                  <c:v>-323965.51724141557</c:v>
                </c:pt>
                <c:pt idx="694">
                  <c:v>-319310.34482762247</c:v>
                </c:pt>
                <c:pt idx="695">
                  <c:v>-314655.17241382936</c:v>
                </c:pt>
                <c:pt idx="696">
                  <c:v>-310000.00000003626</c:v>
                </c:pt>
                <c:pt idx="697">
                  <c:v>-305344.82758624316</c:v>
                </c:pt>
                <c:pt idx="698">
                  <c:v>-300689.65517245006</c:v>
                </c:pt>
                <c:pt idx="699">
                  <c:v>-296034.48275865696</c:v>
                </c:pt>
                <c:pt idx="700">
                  <c:v>-291379.31034486386</c:v>
                </c:pt>
                <c:pt idx="701">
                  <c:v>-286724.13793107076</c:v>
                </c:pt>
                <c:pt idx="702">
                  <c:v>-282068.96551727765</c:v>
                </c:pt>
                <c:pt idx="703">
                  <c:v>-277413.79310348455</c:v>
                </c:pt>
                <c:pt idx="704">
                  <c:v>-272758.62068969145</c:v>
                </c:pt>
                <c:pt idx="705">
                  <c:v>-268103.44827589835</c:v>
                </c:pt>
                <c:pt idx="706">
                  <c:v>-263448.27586210525</c:v>
                </c:pt>
                <c:pt idx="707">
                  <c:v>-258793.10344831215</c:v>
                </c:pt>
                <c:pt idx="708">
                  <c:v>-254137.93103451905</c:v>
                </c:pt>
                <c:pt idx="709">
                  <c:v>-249482.75862072594</c:v>
                </c:pt>
                <c:pt idx="710">
                  <c:v>-244827.58620693284</c:v>
                </c:pt>
                <c:pt idx="711">
                  <c:v>-240172.41379313974</c:v>
                </c:pt>
                <c:pt idx="712">
                  <c:v>-235517.24137934664</c:v>
                </c:pt>
                <c:pt idx="713">
                  <c:v>-230862.06896555354</c:v>
                </c:pt>
                <c:pt idx="714">
                  <c:v>-226206.89655176044</c:v>
                </c:pt>
                <c:pt idx="715">
                  <c:v>-221551.72413796734</c:v>
                </c:pt>
                <c:pt idx="716">
                  <c:v>-216896.55172417423</c:v>
                </c:pt>
                <c:pt idx="717">
                  <c:v>-212241.37931038113</c:v>
                </c:pt>
                <c:pt idx="718">
                  <c:v>-207586.20689658803</c:v>
                </c:pt>
                <c:pt idx="719">
                  <c:v>-202931.03448279493</c:v>
                </c:pt>
                <c:pt idx="720">
                  <c:v>-198275.86206900183</c:v>
                </c:pt>
                <c:pt idx="721">
                  <c:v>-193620.68965520873</c:v>
                </c:pt>
                <c:pt idx="722">
                  <c:v>-188965.51724141563</c:v>
                </c:pt>
                <c:pt idx="723">
                  <c:v>-184310.34482762252</c:v>
                </c:pt>
                <c:pt idx="724">
                  <c:v>-179655.17241382942</c:v>
                </c:pt>
                <c:pt idx="725">
                  <c:v>-175000.00000003632</c:v>
                </c:pt>
                <c:pt idx="726">
                  <c:v>-170344.82758624322</c:v>
                </c:pt>
                <c:pt idx="727">
                  <c:v>-165689.65517245012</c:v>
                </c:pt>
                <c:pt idx="728">
                  <c:v>-161034.48275865702</c:v>
                </c:pt>
                <c:pt idx="729">
                  <c:v>-156379.31034486392</c:v>
                </c:pt>
                <c:pt idx="730">
                  <c:v>-151724.13793107081</c:v>
                </c:pt>
                <c:pt idx="731">
                  <c:v>-147068.96551727771</c:v>
                </c:pt>
                <c:pt idx="732">
                  <c:v>-142413.79310348461</c:v>
                </c:pt>
                <c:pt idx="733">
                  <c:v>-137758.62068969151</c:v>
                </c:pt>
                <c:pt idx="734">
                  <c:v>-133103.44827589841</c:v>
                </c:pt>
                <c:pt idx="735">
                  <c:v>-128448.27586210531</c:v>
                </c:pt>
                <c:pt idx="736">
                  <c:v>-123793.10344831221</c:v>
                </c:pt>
                <c:pt idx="737">
                  <c:v>-119137.9310345191</c:v>
                </c:pt>
                <c:pt idx="738">
                  <c:v>-114482.758620726</c:v>
                </c:pt>
                <c:pt idx="739">
                  <c:v>-109827.5862069329</c:v>
                </c:pt>
                <c:pt idx="740">
                  <c:v>-105172.4137931398</c:v>
                </c:pt>
                <c:pt idx="741">
                  <c:v>-100517.2413793467</c:v>
                </c:pt>
                <c:pt idx="742">
                  <c:v>-95862.068965553597</c:v>
                </c:pt>
                <c:pt idx="743">
                  <c:v>-91206.896551760496</c:v>
                </c:pt>
                <c:pt idx="744">
                  <c:v>-86551.724137967394</c:v>
                </c:pt>
                <c:pt idx="745">
                  <c:v>-81896.551724174293</c:v>
                </c:pt>
                <c:pt idx="746">
                  <c:v>-77241.379310381191</c:v>
                </c:pt>
                <c:pt idx="747">
                  <c:v>-72586.20689658809</c:v>
                </c:pt>
                <c:pt idx="748">
                  <c:v>-67931.034482794988</c:v>
                </c:pt>
                <c:pt idx="749">
                  <c:v>-63275.862069001887</c:v>
                </c:pt>
                <c:pt idx="750">
                  <c:v>-58620.689655208786</c:v>
                </c:pt>
                <c:pt idx="751">
                  <c:v>-53965.517241415684</c:v>
                </c:pt>
                <c:pt idx="752">
                  <c:v>-49310.344827622583</c:v>
                </c:pt>
                <c:pt idx="753">
                  <c:v>-44655.172413829481</c:v>
                </c:pt>
                <c:pt idx="754">
                  <c:v>-40000.00000003638</c:v>
                </c:pt>
                <c:pt idx="755">
                  <c:v>-35344.827586243278</c:v>
                </c:pt>
                <c:pt idx="756">
                  <c:v>-30689.655172450177</c:v>
                </c:pt>
                <c:pt idx="757">
                  <c:v>-26034.482758657075</c:v>
                </c:pt>
                <c:pt idx="758">
                  <c:v>-21379.310344863974</c:v>
                </c:pt>
                <c:pt idx="759">
                  <c:v>-16724.137931070873</c:v>
                </c:pt>
                <c:pt idx="760">
                  <c:v>-12068.965517277769</c:v>
                </c:pt>
                <c:pt idx="761">
                  <c:v>-7413.7931034846661</c:v>
                </c:pt>
                <c:pt idx="762">
                  <c:v>-2758.6206896915628</c:v>
                </c:pt>
                <c:pt idx="763">
                  <c:v>1896.5517241015405</c:v>
                </c:pt>
                <c:pt idx="764">
                  <c:v>6551.7241378946437</c:v>
                </c:pt>
                <c:pt idx="765">
                  <c:v>11206.896551687747</c:v>
                </c:pt>
                <c:pt idx="766">
                  <c:v>15862.06896548085</c:v>
                </c:pt>
                <c:pt idx="767">
                  <c:v>20517.241379273953</c:v>
                </c:pt>
                <c:pt idx="768">
                  <c:v>25172.413793067055</c:v>
                </c:pt>
                <c:pt idx="769">
                  <c:v>29827.586206860156</c:v>
                </c:pt>
                <c:pt idx="770">
                  <c:v>34482.758620653258</c:v>
                </c:pt>
                <c:pt idx="771">
                  <c:v>39137.931034446359</c:v>
                </c:pt>
                <c:pt idx="772">
                  <c:v>43793.103448239461</c:v>
                </c:pt>
                <c:pt idx="773">
                  <c:v>48448.275862032562</c:v>
                </c:pt>
                <c:pt idx="774">
                  <c:v>53103.448275825664</c:v>
                </c:pt>
                <c:pt idx="775">
                  <c:v>57758.620689618765</c:v>
                </c:pt>
                <c:pt idx="776">
                  <c:v>62413.793103411866</c:v>
                </c:pt>
                <c:pt idx="777">
                  <c:v>67068.965517204968</c:v>
                </c:pt>
                <c:pt idx="778">
                  <c:v>71724.137930998069</c:v>
                </c:pt>
                <c:pt idx="779">
                  <c:v>76379.310344791171</c:v>
                </c:pt>
                <c:pt idx="780">
                  <c:v>81034.482758584272</c:v>
                </c:pt>
                <c:pt idx="781">
                  <c:v>85689.655172377374</c:v>
                </c:pt>
                <c:pt idx="782">
                  <c:v>90344.827586170475</c:v>
                </c:pt>
                <c:pt idx="783">
                  <c:v>94999.999999963577</c:v>
                </c:pt>
                <c:pt idx="784">
                  <c:v>99655.172413756678</c:v>
                </c:pt>
                <c:pt idx="785">
                  <c:v>104310.34482754978</c:v>
                </c:pt>
                <c:pt idx="786">
                  <c:v>108965.51724134288</c:v>
                </c:pt>
                <c:pt idx="787">
                  <c:v>113620.68965513598</c:v>
                </c:pt>
                <c:pt idx="788">
                  <c:v>118275.86206892908</c:v>
                </c:pt>
                <c:pt idx="789">
                  <c:v>122931.03448272219</c:v>
                </c:pt>
                <c:pt idx="790">
                  <c:v>127586.20689651529</c:v>
                </c:pt>
                <c:pt idx="791">
                  <c:v>132241.3793103084</c:v>
                </c:pt>
                <c:pt idx="792">
                  <c:v>136896.5517241015</c:v>
                </c:pt>
                <c:pt idx="793">
                  <c:v>141551.72413789461</c:v>
                </c:pt>
                <c:pt idx="794">
                  <c:v>146206.89655168771</c:v>
                </c:pt>
                <c:pt idx="795">
                  <c:v>150862.06896548081</c:v>
                </c:pt>
                <c:pt idx="796">
                  <c:v>155517.24137927391</c:v>
                </c:pt>
                <c:pt idx="797">
                  <c:v>160172.41379306701</c:v>
                </c:pt>
                <c:pt idx="798">
                  <c:v>164827.58620686011</c:v>
                </c:pt>
                <c:pt idx="799">
                  <c:v>169482.75862065321</c:v>
                </c:pt>
                <c:pt idx="800">
                  <c:v>174137.93103444632</c:v>
                </c:pt>
                <c:pt idx="801">
                  <c:v>178793.10344823942</c:v>
                </c:pt>
                <c:pt idx="802">
                  <c:v>183448.27586203252</c:v>
                </c:pt>
                <c:pt idx="803">
                  <c:v>188103.44827582562</c:v>
                </c:pt>
                <c:pt idx="804">
                  <c:v>192758.62068961872</c:v>
                </c:pt>
                <c:pt idx="805">
                  <c:v>197413.79310341182</c:v>
                </c:pt>
                <c:pt idx="806">
                  <c:v>202068.96551720492</c:v>
                </c:pt>
                <c:pt idx="807">
                  <c:v>206724.13793099803</c:v>
                </c:pt>
                <c:pt idx="808">
                  <c:v>211379.31034479113</c:v>
                </c:pt>
                <c:pt idx="809">
                  <c:v>216034.48275858423</c:v>
                </c:pt>
                <c:pt idx="810">
                  <c:v>220689.65517237733</c:v>
                </c:pt>
                <c:pt idx="811">
                  <c:v>225344.82758617043</c:v>
                </c:pt>
                <c:pt idx="812">
                  <c:v>229999.99999996353</c:v>
                </c:pt>
                <c:pt idx="813">
                  <c:v>234655.17241375663</c:v>
                </c:pt>
                <c:pt idx="814">
                  <c:v>239310.34482754974</c:v>
                </c:pt>
                <c:pt idx="815">
                  <c:v>243965.51724134284</c:v>
                </c:pt>
                <c:pt idx="816">
                  <c:v>248620.68965513594</c:v>
                </c:pt>
                <c:pt idx="817">
                  <c:v>253275.86206892904</c:v>
                </c:pt>
                <c:pt idx="818">
                  <c:v>257931.03448272214</c:v>
                </c:pt>
                <c:pt idx="819">
                  <c:v>262586.20689651527</c:v>
                </c:pt>
                <c:pt idx="820">
                  <c:v>267241.37931030837</c:v>
                </c:pt>
                <c:pt idx="821">
                  <c:v>271896.55172410147</c:v>
                </c:pt>
                <c:pt idx="822">
                  <c:v>276551.72413789458</c:v>
                </c:pt>
                <c:pt idx="823">
                  <c:v>281206.89655168768</c:v>
                </c:pt>
                <c:pt idx="824">
                  <c:v>285862.06896548078</c:v>
                </c:pt>
                <c:pt idx="825">
                  <c:v>290517.24137927388</c:v>
                </c:pt>
                <c:pt idx="826">
                  <c:v>295172.41379306698</c:v>
                </c:pt>
                <c:pt idx="827">
                  <c:v>299827.58620686008</c:v>
                </c:pt>
                <c:pt idx="828">
                  <c:v>304482.75862065319</c:v>
                </c:pt>
                <c:pt idx="829">
                  <c:v>309137.93103444629</c:v>
                </c:pt>
                <c:pt idx="830">
                  <c:v>313793.10344823939</c:v>
                </c:pt>
                <c:pt idx="831">
                  <c:v>318448.27586203249</c:v>
                </c:pt>
                <c:pt idx="832">
                  <c:v>323103.44827582559</c:v>
                </c:pt>
                <c:pt idx="833">
                  <c:v>327758.62068961869</c:v>
                </c:pt>
                <c:pt idx="834">
                  <c:v>332413.79310341179</c:v>
                </c:pt>
                <c:pt idx="835">
                  <c:v>337068.9655172049</c:v>
                </c:pt>
                <c:pt idx="836">
                  <c:v>341724.137930998</c:v>
                </c:pt>
                <c:pt idx="837">
                  <c:v>346379.3103447911</c:v>
                </c:pt>
                <c:pt idx="838">
                  <c:v>351034.4827585842</c:v>
                </c:pt>
                <c:pt idx="839">
                  <c:v>355689.6551723773</c:v>
                </c:pt>
                <c:pt idx="840">
                  <c:v>360344.8275861704</c:v>
                </c:pt>
                <c:pt idx="841">
                  <c:v>364999.9999999635</c:v>
                </c:pt>
                <c:pt idx="842">
                  <c:v>369655.17241375661</c:v>
                </c:pt>
                <c:pt idx="843">
                  <c:v>374310.34482754971</c:v>
                </c:pt>
                <c:pt idx="844">
                  <c:v>378965.51724134281</c:v>
                </c:pt>
                <c:pt idx="845">
                  <c:v>383620.68965513591</c:v>
                </c:pt>
                <c:pt idx="846">
                  <c:v>388275.86206892901</c:v>
                </c:pt>
                <c:pt idx="847">
                  <c:v>392931.03448272211</c:v>
                </c:pt>
                <c:pt idx="848">
                  <c:v>397586.20689651521</c:v>
                </c:pt>
                <c:pt idx="849">
                  <c:v>402241.37931030832</c:v>
                </c:pt>
                <c:pt idx="850">
                  <c:v>406896.55172410142</c:v>
                </c:pt>
                <c:pt idx="851">
                  <c:v>411551.72413789452</c:v>
                </c:pt>
                <c:pt idx="852">
                  <c:v>416206.89655168762</c:v>
                </c:pt>
                <c:pt idx="853">
                  <c:v>420862.06896548072</c:v>
                </c:pt>
                <c:pt idx="854">
                  <c:v>425517.24137927382</c:v>
                </c:pt>
                <c:pt idx="855">
                  <c:v>430172.41379306692</c:v>
                </c:pt>
                <c:pt idx="856">
                  <c:v>434827.58620686003</c:v>
                </c:pt>
                <c:pt idx="857">
                  <c:v>439482.75862065313</c:v>
                </c:pt>
                <c:pt idx="858">
                  <c:v>444137.93103444623</c:v>
                </c:pt>
                <c:pt idx="859">
                  <c:v>448793.10344823933</c:v>
                </c:pt>
                <c:pt idx="860">
                  <c:v>453448.27586203243</c:v>
                </c:pt>
                <c:pt idx="861">
                  <c:v>458103.44827582553</c:v>
                </c:pt>
                <c:pt idx="862">
                  <c:v>462758.62068961863</c:v>
                </c:pt>
                <c:pt idx="863">
                  <c:v>467413.79310341174</c:v>
                </c:pt>
                <c:pt idx="864">
                  <c:v>472068.96551720484</c:v>
                </c:pt>
                <c:pt idx="865">
                  <c:v>476724.13793099794</c:v>
                </c:pt>
                <c:pt idx="866">
                  <c:v>481379.31034479104</c:v>
                </c:pt>
                <c:pt idx="867">
                  <c:v>486034.48275858414</c:v>
                </c:pt>
                <c:pt idx="868">
                  <c:v>490689.65517237724</c:v>
                </c:pt>
                <c:pt idx="869">
                  <c:v>495344.82758617034</c:v>
                </c:pt>
                <c:pt idx="870">
                  <c:v>499999.99999996345</c:v>
                </c:pt>
                <c:pt idx="871">
                  <c:v>502999.99999996345</c:v>
                </c:pt>
                <c:pt idx="872">
                  <c:v>505999.99999996345</c:v>
                </c:pt>
                <c:pt idx="873">
                  <c:v>508999.99999996345</c:v>
                </c:pt>
                <c:pt idx="874">
                  <c:v>511999.99999996345</c:v>
                </c:pt>
                <c:pt idx="875">
                  <c:v>514999.99999996345</c:v>
                </c:pt>
                <c:pt idx="876">
                  <c:v>517999.99999996345</c:v>
                </c:pt>
                <c:pt idx="877">
                  <c:v>520999.99999996345</c:v>
                </c:pt>
                <c:pt idx="878">
                  <c:v>523999.99999996345</c:v>
                </c:pt>
                <c:pt idx="879">
                  <c:v>526999.99999996345</c:v>
                </c:pt>
                <c:pt idx="880">
                  <c:v>529999.99999996345</c:v>
                </c:pt>
                <c:pt idx="881">
                  <c:v>532999.99999996345</c:v>
                </c:pt>
                <c:pt idx="882">
                  <c:v>535999.99999996345</c:v>
                </c:pt>
                <c:pt idx="883">
                  <c:v>538999.99999996345</c:v>
                </c:pt>
                <c:pt idx="884">
                  <c:v>541999.99999996345</c:v>
                </c:pt>
                <c:pt idx="885">
                  <c:v>544999.99999996345</c:v>
                </c:pt>
                <c:pt idx="886">
                  <c:v>547999.99999996345</c:v>
                </c:pt>
                <c:pt idx="887">
                  <c:v>550999.99999996345</c:v>
                </c:pt>
                <c:pt idx="888">
                  <c:v>553999.99999996345</c:v>
                </c:pt>
                <c:pt idx="889">
                  <c:v>556999.99999996345</c:v>
                </c:pt>
                <c:pt idx="890">
                  <c:v>559999.99999996345</c:v>
                </c:pt>
                <c:pt idx="891">
                  <c:v>562999.99999996345</c:v>
                </c:pt>
                <c:pt idx="892">
                  <c:v>565999.99999996345</c:v>
                </c:pt>
                <c:pt idx="893">
                  <c:v>568999.99999996345</c:v>
                </c:pt>
                <c:pt idx="894">
                  <c:v>571999.99999996345</c:v>
                </c:pt>
                <c:pt idx="895">
                  <c:v>574999.99999996345</c:v>
                </c:pt>
                <c:pt idx="896">
                  <c:v>577999.99999996345</c:v>
                </c:pt>
                <c:pt idx="897">
                  <c:v>580999.99999996345</c:v>
                </c:pt>
                <c:pt idx="898">
                  <c:v>583999.99999996345</c:v>
                </c:pt>
                <c:pt idx="899">
                  <c:v>586999.99999996345</c:v>
                </c:pt>
                <c:pt idx="900">
                  <c:v>589999.99999996345</c:v>
                </c:pt>
                <c:pt idx="901">
                  <c:v>592999.99999996345</c:v>
                </c:pt>
                <c:pt idx="902">
                  <c:v>595999.99999996345</c:v>
                </c:pt>
                <c:pt idx="903">
                  <c:v>598999.99999996345</c:v>
                </c:pt>
                <c:pt idx="904">
                  <c:v>601999.99999996345</c:v>
                </c:pt>
                <c:pt idx="905">
                  <c:v>604999.99999996345</c:v>
                </c:pt>
                <c:pt idx="906">
                  <c:v>607999.99999996345</c:v>
                </c:pt>
                <c:pt idx="907">
                  <c:v>610999.99999996345</c:v>
                </c:pt>
                <c:pt idx="908">
                  <c:v>613999.99999996345</c:v>
                </c:pt>
                <c:pt idx="909">
                  <c:v>616999.99999996345</c:v>
                </c:pt>
                <c:pt idx="910">
                  <c:v>619999.99999996345</c:v>
                </c:pt>
                <c:pt idx="911">
                  <c:v>622999.99999996345</c:v>
                </c:pt>
                <c:pt idx="912">
                  <c:v>625999.99999996345</c:v>
                </c:pt>
                <c:pt idx="913">
                  <c:v>628999.99999996345</c:v>
                </c:pt>
                <c:pt idx="914">
                  <c:v>631999.99999996345</c:v>
                </c:pt>
                <c:pt idx="915">
                  <c:v>634999.99999996345</c:v>
                </c:pt>
                <c:pt idx="916">
                  <c:v>637999.99999996345</c:v>
                </c:pt>
                <c:pt idx="917">
                  <c:v>640999.99999996345</c:v>
                </c:pt>
                <c:pt idx="918">
                  <c:v>643999.99999996345</c:v>
                </c:pt>
                <c:pt idx="919">
                  <c:v>646999.99999996345</c:v>
                </c:pt>
                <c:pt idx="920">
                  <c:v>649999.99999996345</c:v>
                </c:pt>
                <c:pt idx="921">
                  <c:v>652999.99999996345</c:v>
                </c:pt>
                <c:pt idx="922">
                  <c:v>655999.99999996345</c:v>
                </c:pt>
                <c:pt idx="923">
                  <c:v>658999.99999996345</c:v>
                </c:pt>
                <c:pt idx="924">
                  <c:v>661999.99999996345</c:v>
                </c:pt>
                <c:pt idx="925">
                  <c:v>664999.99999996345</c:v>
                </c:pt>
                <c:pt idx="926">
                  <c:v>667999.99999996345</c:v>
                </c:pt>
                <c:pt idx="927">
                  <c:v>670999.99999996345</c:v>
                </c:pt>
                <c:pt idx="928">
                  <c:v>673999.99999996345</c:v>
                </c:pt>
                <c:pt idx="929">
                  <c:v>676999.99999996345</c:v>
                </c:pt>
                <c:pt idx="930">
                  <c:v>679999.99999996345</c:v>
                </c:pt>
                <c:pt idx="931">
                  <c:v>682999.99999996345</c:v>
                </c:pt>
                <c:pt idx="932">
                  <c:v>685999.99999996345</c:v>
                </c:pt>
                <c:pt idx="933">
                  <c:v>688999.99999996345</c:v>
                </c:pt>
                <c:pt idx="934">
                  <c:v>691999.99999996345</c:v>
                </c:pt>
                <c:pt idx="935">
                  <c:v>694999.99999996345</c:v>
                </c:pt>
                <c:pt idx="936">
                  <c:v>697999.99999996345</c:v>
                </c:pt>
                <c:pt idx="937">
                  <c:v>700999.99999996345</c:v>
                </c:pt>
                <c:pt idx="938">
                  <c:v>703999.99999996345</c:v>
                </c:pt>
                <c:pt idx="939">
                  <c:v>706999.99999996345</c:v>
                </c:pt>
                <c:pt idx="940">
                  <c:v>709999.99999996345</c:v>
                </c:pt>
                <c:pt idx="941">
                  <c:v>712999.99999996345</c:v>
                </c:pt>
                <c:pt idx="942">
                  <c:v>715999.99999996345</c:v>
                </c:pt>
                <c:pt idx="943">
                  <c:v>718999.99999996345</c:v>
                </c:pt>
                <c:pt idx="944">
                  <c:v>721999.99999996345</c:v>
                </c:pt>
                <c:pt idx="945">
                  <c:v>724999.99999996345</c:v>
                </c:pt>
                <c:pt idx="946">
                  <c:v>727999.99999996345</c:v>
                </c:pt>
                <c:pt idx="947">
                  <c:v>730999.99999996345</c:v>
                </c:pt>
                <c:pt idx="948">
                  <c:v>733999.99999996345</c:v>
                </c:pt>
                <c:pt idx="949">
                  <c:v>736999.99999996345</c:v>
                </c:pt>
                <c:pt idx="950">
                  <c:v>739999.99999996345</c:v>
                </c:pt>
                <c:pt idx="951">
                  <c:v>742999.99999996345</c:v>
                </c:pt>
                <c:pt idx="952">
                  <c:v>745999.99999996345</c:v>
                </c:pt>
                <c:pt idx="953">
                  <c:v>748999.99999996345</c:v>
                </c:pt>
                <c:pt idx="954">
                  <c:v>751999.99999996345</c:v>
                </c:pt>
                <c:pt idx="955">
                  <c:v>754999.99999996345</c:v>
                </c:pt>
                <c:pt idx="956">
                  <c:v>757999.99999996345</c:v>
                </c:pt>
                <c:pt idx="957">
                  <c:v>760999.99999996345</c:v>
                </c:pt>
                <c:pt idx="958">
                  <c:v>763999.99999996345</c:v>
                </c:pt>
                <c:pt idx="959">
                  <c:v>766999.99999996345</c:v>
                </c:pt>
                <c:pt idx="960">
                  <c:v>769999.99999996345</c:v>
                </c:pt>
                <c:pt idx="961">
                  <c:v>772999.99999996345</c:v>
                </c:pt>
                <c:pt idx="962">
                  <c:v>775999.99999996345</c:v>
                </c:pt>
                <c:pt idx="963">
                  <c:v>778999.99999996345</c:v>
                </c:pt>
                <c:pt idx="964">
                  <c:v>781999.99999996345</c:v>
                </c:pt>
                <c:pt idx="965">
                  <c:v>784999.99999996345</c:v>
                </c:pt>
                <c:pt idx="966">
                  <c:v>787999.99999996345</c:v>
                </c:pt>
                <c:pt idx="967">
                  <c:v>790999.99999996345</c:v>
                </c:pt>
                <c:pt idx="968">
                  <c:v>793999.99999996345</c:v>
                </c:pt>
                <c:pt idx="969">
                  <c:v>796999.99999996345</c:v>
                </c:pt>
                <c:pt idx="970">
                  <c:v>799999.99999996345</c:v>
                </c:pt>
                <c:pt idx="971">
                  <c:v>802999.99999996345</c:v>
                </c:pt>
                <c:pt idx="972">
                  <c:v>805999.99999996345</c:v>
                </c:pt>
                <c:pt idx="973">
                  <c:v>808999.99999996345</c:v>
                </c:pt>
                <c:pt idx="974">
                  <c:v>811999.99999996345</c:v>
                </c:pt>
                <c:pt idx="975">
                  <c:v>814999.99999996345</c:v>
                </c:pt>
                <c:pt idx="976">
                  <c:v>817999.99999996345</c:v>
                </c:pt>
                <c:pt idx="977">
                  <c:v>820999.99999996345</c:v>
                </c:pt>
                <c:pt idx="978">
                  <c:v>823999.99999996345</c:v>
                </c:pt>
                <c:pt idx="979">
                  <c:v>826999.99999996345</c:v>
                </c:pt>
                <c:pt idx="980">
                  <c:v>829999.99999996345</c:v>
                </c:pt>
                <c:pt idx="981">
                  <c:v>832999.99999996345</c:v>
                </c:pt>
                <c:pt idx="982">
                  <c:v>835999.99999996345</c:v>
                </c:pt>
                <c:pt idx="983">
                  <c:v>838999.99999996345</c:v>
                </c:pt>
                <c:pt idx="984">
                  <c:v>841999.99999996345</c:v>
                </c:pt>
                <c:pt idx="985">
                  <c:v>844999.99999996345</c:v>
                </c:pt>
                <c:pt idx="986">
                  <c:v>847999.99999996345</c:v>
                </c:pt>
                <c:pt idx="987">
                  <c:v>850999.99999996345</c:v>
                </c:pt>
                <c:pt idx="988">
                  <c:v>853999.99999996345</c:v>
                </c:pt>
                <c:pt idx="989">
                  <c:v>856999.99999996345</c:v>
                </c:pt>
                <c:pt idx="990">
                  <c:v>859999.99999996345</c:v>
                </c:pt>
                <c:pt idx="991">
                  <c:v>862999.99999996345</c:v>
                </c:pt>
                <c:pt idx="992">
                  <c:v>865999.99999996345</c:v>
                </c:pt>
                <c:pt idx="993">
                  <c:v>868999.99999996345</c:v>
                </c:pt>
                <c:pt idx="994">
                  <c:v>871999.99999996345</c:v>
                </c:pt>
                <c:pt idx="995">
                  <c:v>874999.99999996345</c:v>
                </c:pt>
                <c:pt idx="996">
                  <c:v>877999.99999996345</c:v>
                </c:pt>
                <c:pt idx="997">
                  <c:v>880999.99999996345</c:v>
                </c:pt>
                <c:pt idx="998">
                  <c:v>883999.99999996345</c:v>
                </c:pt>
                <c:pt idx="999">
                  <c:v>886999.99999996345</c:v>
                </c:pt>
                <c:pt idx="1000">
                  <c:v>889999.99999996345</c:v>
                </c:pt>
                <c:pt idx="1001">
                  <c:v>892999.99999996345</c:v>
                </c:pt>
                <c:pt idx="1002">
                  <c:v>895999.99999996345</c:v>
                </c:pt>
                <c:pt idx="1003">
                  <c:v>898999.99999996345</c:v>
                </c:pt>
                <c:pt idx="1004">
                  <c:v>901999.99999996345</c:v>
                </c:pt>
                <c:pt idx="1005">
                  <c:v>904999.99999996345</c:v>
                </c:pt>
                <c:pt idx="1006">
                  <c:v>907999.99999996345</c:v>
                </c:pt>
                <c:pt idx="1007">
                  <c:v>910999.99999996345</c:v>
                </c:pt>
                <c:pt idx="1008">
                  <c:v>913999.99999996345</c:v>
                </c:pt>
                <c:pt idx="1009">
                  <c:v>916999.99999996345</c:v>
                </c:pt>
                <c:pt idx="1010">
                  <c:v>919999.99999996345</c:v>
                </c:pt>
                <c:pt idx="1011">
                  <c:v>922999.99999996345</c:v>
                </c:pt>
                <c:pt idx="1012">
                  <c:v>925999.99999996345</c:v>
                </c:pt>
                <c:pt idx="1013">
                  <c:v>928999.99999996345</c:v>
                </c:pt>
                <c:pt idx="1014">
                  <c:v>931999.99999996345</c:v>
                </c:pt>
                <c:pt idx="1015">
                  <c:v>934999.99999996345</c:v>
                </c:pt>
                <c:pt idx="1016">
                  <c:v>937999.99999996345</c:v>
                </c:pt>
                <c:pt idx="1017">
                  <c:v>940999.99999996345</c:v>
                </c:pt>
                <c:pt idx="1018">
                  <c:v>943999.99999996345</c:v>
                </c:pt>
                <c:pt idx="1019">
                  <c:v>946999.99999996345</c:v>
                </c:pt>
                <c:pt idx="1020">
                  <c:v>949999.99999996345</c:v>
                </c:pt>
                <c:pt idx="1021">
                  <c:v>952999.99999996345</c:v>
                </c:pt>
                <c:pt idx="1022">
                  <c:v>955999.99999996345</c:v>
                </c:pt>
                <c:pt idx="1023">
                  <c:v>958999.99999996345</c:v>
                </c:pt>
                <c:pt idx="1024">
                  <c:v>961999.99999996345</c:v>
                </c:pt>
                <c:pt idx="1025">
                  <c:v>964999.99999996345</c:v>
                </c:pt>
                <c:pt idx="1026">
                  <c:v>967999.99999996345</c:v>
                </c:pt>
                <c:pt idx="1027">
                  <c:v>970999.99999996345</c:v>
                </c:pt>
                <c:pt idx="1028">
                  <c:v>973999.99999996345</c:v>
                </c:pt>
                <c:pt idx="1029">
                  <c:v>976999.99999996345</c:v>
                </c:pt>
                <c:pt idx="1030">
                  <c:v>979999.99999996345</c:v>
                </c:pt>
                <c:pt idx="1031">
                  <c:v>982999.99999996345</c:v>
                </c:pt>
                <c:pt idx="1032">
                  <c:v>985999.99999996345</c:v>
                </c:pt>
                <c:pt idx="1033">
                  <c:v>988999.99999996345</c:v>
                </c:pt>
                <c:pt idx="1034">
                  <c:v>991999.99999996345</c:v>
                </c:pt>
                <c:pt idx="1035">
                  <c:v>994999.99999996345</c:v>
                </c:pt>
                <c:pt idx="1036">
                  <c:v>997999.99999996345</c:v>
                </c:pt>
                <c:pt idx="1037">
                  <c:v>1000999.9999999634</c:v>
                </c:pt>
                <c:pt idx="1038">
                  <c:v>1003999.9999999634</c:v>
                </c:pt>
                <c:pt idx="1039">
                  <c:v>1006999.9999999634</c:v>
                </c:pt>
                <c:pt idx="1040">
                  <c:v>1009999.9999999634</c:v>
                </c:pt>
                <c:pt idx="1041">
                  <c:v>1012999.9999999634</c:v>
                </c:pt>
                <c:pt idx="1042">
                  <c:v>1015999.9999999634</c:v>
                </c:pt>
                <c:pt idx="1043">
                  <c:v>1018999.9999999634</c:v>
                </c:pt>
                <c:pt idx="1044">
                  <c:v>1021999.9999999634</c:v>
                </c:pt>
                <c:pt idx="1045">
                  <c:v>1024999.9999999634</c:v>
                </c:pt>
                <c:pt idx="1046">
                  <c:v>1027999.9999999634</c:v>
                </c:pt>
                <c:pt idx="1047">
                  <c:v>1030999.9999999634</c:v>
                </c:pt>
                <c:pt idx="1048">
                  <c:v>1033999.9999999634</c:v>
                </c:pt>
                <c:pt idx="1049">
                  <c:v>1036999.9999999634</c:v>
                </c:pt>
                <c:pt idx="1050">
                  <c:v>1039999.9999999634</c:v>
                </c:pt>
                <c:pt idx="1051">
                  <c:v>1042999.9999999634</c:v>
                </c:pt>
                <c:pt idx="1052">
                  <c:v>1045999.9999999634</c:v>
                </c:pt>
                <c:pt idx="1053">
                  <c:v>1048999.9999999634</c:v>
                </c:pt>
                <c:pt idx="1054">
                  <c:v>1051999.9999999634</c:v>
                </c:pt>
                <c:pt idx="1055">
                  <c:v>1054999.9999999634</c:v>
                </c:pt>
                <c:pt idx="1056">
                  <c:v>1057999.9999999634</c:v>
                </c:pt>
                <c:pt idx="1057">
                  <c:v>1060999.9999999634</c:v>
                </c:pt>
                <c:pt idx="1058">
                  <c:v>1063999.9999999634</c:v>
                </c:pt>
                <c:pt idx="1059">
                  <c:v>1066999.9999999634</c:v>
                </c:pt>
                <c:pt idx="1060">
                  <c:v>1069999.9999999634</c:v>
                </c:pt>
                <c:pt idx="1061">
                  <c:v>1072999.9999999634</c:v>
                </c:pt>
                <c:pt idx="1062">
                  <c:v>1075999.9999999634</c:v>
                </c:pt>
                <c:pt idx="1063">
                  <c:v>1078999.9999999634</c:v>
                </c:pt>
                <c:pt idx="1064">
                  <c:v>1081999.9999999634</c:v>
                </c:pt>
                <c:pt idx="1065">
                  <c:v>1084999.9999999634</c:v>
                </c:pt>
                <c:pt idx="1066">
                  <c:v>1087999.9999999634</c:v>
                </c:pt>
                <c:pt idx="1067">
                  <c:v>1090999.9999999634</c:v>
                </c:pt>
                <c:pt idx="1068">
                  <c:v>1093999.9999999634</c:v>
                </c:pt>
                <c:pt idx="1069">
                  <c:v>1096999.9999999634</c:v>
                </c:pt>
                <c:pt idx="1070">
                  <c:v>1099999.9999999634</c:v>
                </c:pt>
                <c:pt idx="1071">
                  <c:v>1102999.9999999634</c:v>
                </c:pt>
                <c:pt idx="1072">
                  <c:v>1105999.9999999634</c:v>
                </c:pt>
                <c:pt idx="1073">
                  <c:v>1108999.9999999634</c:v>
                </c:pt>
                <c:pt idx="1074">
                  <c:v>1111999.9999999634</c:v>
                </c:pt>
                <c:pt idx="1075">
                  <c:v>1114999.9999999634</c:v>
                </c:pt>
                <c:pt idx="1076">
                  <c:v>1117999.9999999634</c:v>
                </c:pt>
                <c:pt idx="1077">
                  <c:v>1120999.9999999634</c:v>
                </c:pt>
                <c:pt idx="1078">
                  <c:v>1123999.9999999634</c:v>
                </c:pt>
                <c:pt idx="1079">
                  <c:v>1126999.9999999634</c:v>
                </c:pt>
                <c:pt idx="1080">
                  <c:v>1129999.9999999634</c:v>
                </c:pt>
                <c:pt idx="1081">
                  <c:v>1132999.9999999634</c:v>
                </c:pt>
                <c:pt idx="1082">
                  <c:v>1135999.9999999634</c:v>
                </c:pt>
                <c:pt idx="1083">
                  <c:v>1138999.9999999634</c:v>
                </c:pt>
                <c:pt idx="1084">
                  <c:v>1141999.9999999634</c:v>
                </c:pt>
                <c:pt idx="1085">
                  <c:v>1144999.9999999634</c:v>
                </c:pt>
                <c:pt idx="1086">
                  <c:v>1147999.9999999634</c:v>
                </c:pt>
                <c:pt idx="1087">
                  <c:v>1150999.9999999634</c:v>
                </c:pt>
                <c:pt idx="1088">
                  <c:v>1153999.9999999634</c:v>
                </c:pt>
                <c:pt idx="1089">
                  <c:v>1156999.9999999634</c:v>
                </c:pt>
                <c:pt idx="1090">
                  <c:v>1159999.9999999634</c:v>
                </c:pt>
                <c:pt idx="1091">
                  <c:v>1162999.9999999634</c:v>
                </c:pt>
                <c:pt idx="1092">
                  <c:v>1165999.9999999634</c:v>
                </c:pt>
                <c:pt idx="1093">
                  <c:v>1168999.9999999634</c:v>
                </c:pt>
                <c:pt idx="1094">
                  <c:v>1171999.9999999634</c:v>
                </c:pt>
                <c:pt idx="1095">
                  <c:v>1174999.9999999634</c:v>
                </c:pt>
                <c:pt idx="1096">
                  <c:v>1177999.9999999634</c:v>
                </c:pt>
                <c:pt idx="1097">
                  <c:v>1180999.9999999634</c:v>
                </c:pt>
                <c:pt idx="1098">
                  <c:v>1183999.9999999634</c:v>
                </c:pt>
                <c:pt idx="1099">
                  <c:v>1186999.9999999634</c:v>
                </c:pt>
                <c:pt idx="1100">
                  <c:v>1189999.9999999634</c:v>
                </c:pt>
                <c:pt idx="1101">
                  <c:v>1192999.9999999634</c:v>
                </c:pt>
                <c:pt idx="1102">
                  <c:v>1195999.9999999634</c:v>
                </c:pt>
                <c:pt idx="1103">
                  <c:v>1198999.9999999634</c:v>
                </c:pt>
                <c:pt idx="1104">
                  <c:v>1201999.9999999634</c:v>
                </c:pt>
                <c:pt idx="1105">
                  <c:v>1204999.9999999634</c:v>
                </c:pt>
                <c:pt idx="1106">
                  <c:v>1207999.9999999634</c:v>
                </c:pt>
                <c:pt idx="1107">
                  <c:v>1210999.9999999634</c:v>
                </c:pt>
                <c:pt idx="1108">
                  <c:v>1213999.9999999634</c:v>
                </c:pt>
                <c:pt idx="1109">
                  <c:v>1216999.9999999634</c:v>
                </c:pt>
                <c:pt idx="1110">
                  <c:v>1219999.9999999634</c:v>
                </c:pt>
                <c:pt idx="1111">
                  <c:v>1222999.9999999634</c:v>
                </c:pt>
                <c:pt idx="1112">
                  <c:v>1225999.9999999634</c:v>
                </c:pt>
                <c:pt idx="1113">
                  <c:v>1228999.9999999634</c:v>
                </c:pt>
                <c:pt idx="1114">
                  <c:v>1231999.9999999634</c:v>
                </c:pt>
                <c:pt idx="1115">
                  <c:v>1234999.9999999634</c:v>
                </c:pt>
                <c:pt idx="1116">
                  <c:v>1237999.9999999634</c:v>
                </c:pt>
                <c:pt idx="1117">
                  <c:v>1240999.9999999634</c:v>
                </c:pt>
                <c:pt idx="1118">
                  <c:v>1243999.9999999634</c:v>
                </c:pt>
                <c:pt idx="1119">
                  <c:v>1246999.9999999634</c:v>
                </c:pt>
                <c:pt idx="1120">
                  <c:v>1249999.9999999634</c:v>
                </c:pt>
                <c:pt idx="1121">
                  <c:v>1252999.9999999634</c:v>
                </c:pt>
                <c:pt idx="1122">
                  <c:v>1255999.9999999634</c:v>
                </c:pt>
                <c:pt idx="1123">
                  <c:v>1258999.9999999634</c:v>
                </c:pt>
                <c:pt idx="1124">
                  <c:v>1261999.9999999634</c:v>
                </c:pt>
                <c:pt idx="1125">
                  <c:v>1264999.9999999634</c:v>
                </c:pt>
                <c:pt idx="1126">
                  <c:v>1267999.9999999634</c:v>
                </c:pt>
                <c:pt idx="1127">
                  <c:v>1270999.9999999634</c:v>
                </c:pt>
                <c:pt idx="1128">
                  <c:v>1273999.9999999634</c:v>
                </c:pt>
                <c:pt idx="1129">
                  <c:v>1276999.9999999634</c:v>
                </c:pt>
                <c:pt idx="1130">
                  <c:v>1279999.9999999634</c:v>
                </c:pt>
                <c:pt idx="1131">
                  <c:v>1282999.9999999634</c:v>
                </c:pt>
                <c:pt idx="1132">
                  <c:v>1285999.9999999634</c:v>
                </c:pt>
                <c:pt idx="1133">
                  <c:v>1288999.9999999634</c:v>
                </c:pt>
                <c:pt idx="1134">
                  <c:v>1291999.9999999634</c:v>
                </c:pt>
                <c:pt idx="1135">
                  <c:v>1294999.9999999634</c:v>
                </c:pt>
                <c:pt idx="1136">
                  <c:v>1297999.9999999634</c:v>
                </c:pt>
                <c:pt idx="1137">
                  <c:v>1300999.9999999634</c:v>
                </c:pt>
                <c:pt idx="1138">
                  <c:v>1303999.9999999634</c:v>
                </c:pt>
                <c:pt idx="1139">
                  <c:v>1306999.9999999634</c:v>
                </c:pt>
                <c:pt idx="1140">
                  <c:v>1309999.9999999634</c:v>
                </c:pt>
                <c:pt idx="1141">
                  <c:v>1312999.9999999634</c:v>
                </c:pt>
                <c:pt idx="1142">
                  <c:v>1315999.9999999634</c:v>
                </c:pt>
                <c:pt idx="1143">
                  <c:v>1318999.9999999634</c:v>
                </c:pt>
                <c:pt idx="1144">
                  <c:v>1321999.9999999634</c:v>
                </c:pt>
                <c:pt idx="1145">
                  <c:v>1324999.9999999634</c:v>
                </c:pt>
                <c:pt idx="1146">
                  <c:v>1327999.9999999634</c:v>
                </c:pt>
                <c:pt idx="1147">
                  <c:v>1330999.9999999634</c:v>
                </c:pt>
                <c:pt idx="1148">
                  <c:v>1333999.9999999634</c:v>
                </c:pt>
                <c:pt idx="1149">
                  <c:v>1336999.9999999634</c:v>
                </c:pt>
                <c:pt idx="1150">
                  <c:v>1339999.9999999634</c:v>
                </c:pt>
                <c:pt idx="1151">
                  <c:v>1342999.9999999634</c:v>
                </c:pt>
                <c:pt idx="1152">
                  <c:v>1345999.9999999634</c:v>
                </c:pt>
                <c:pt idx="1153">
                  <c:v>1348999.9999999634</c:v>
                </c:pt>
                <c:pt idx="1154">
                  <c:v>1351999.9999999634</c:v>
                </c:pt>
                <c:pt idx="1155">
                  <c:v>1354999.9999999634</c:v>
                </c:pt>
                <c:pt idx="1156">
                  <c:v>1357999.9999999634</c:v>
                </c:pt>
                <c:pt idx="1157">
                  <c:v>1360999.9999999634</c:v>
                </c:pt>
                <c:pt idx="1158">
                  <c:v>1363999.9999999634</c:v>
                </c:pt>
                <c:pt idx="1159">
                  <c:v>1366999.9999999634</c:v>
                </c:pt>
                <c:pt idx="1160">
                  <c:v>1369999.9999999634</c:v>
                </c:pt>
                <c:pt idx="1161">
                  <c:v>1372999.9999999634</c:v>
                </c:pt>
                <c:pt idx="1162">
                  <c:v>1375999.9999999634</c:v>
                </c:pt>
                <c:pt idx="1163">
                  <c:v>1378999.9999999634</c:v>
                </c:pt>
                <c:pt idx="1164">
                  <c:v>1381999.9999999634</c:v>
                </c:pt>
                <c:pt idx="1165">
                  <c:v>1384999.9999999634</c:v>
                </c:pt>
                <c:pt idx="1166">
                  <c:v>1387999.9999999634</c:v>
                </c:pt>
                <c:pt idx="1167">
                  <c:v>1390999.9999999634</c:v>
                </c:pt>
                <c:pt idx="1168">
                  <c:v>1393999.9999999634</c:v>
                </c:pt>
                <c:pt idx="1169">
                  <c:v>1396999.9999999634</c:v>
                </c:pt>
                <c:pt idx="1170">
                  <c:v>1399999.9999999634</c:v>
                </c:pt>
                <c:pt idx="1171">
                  <c:v>1402999.9999999634</c:v>
                </c:pt>
                <c:pt idx="1172">
                  <c:v>1405999.9999999634</c:v>
                </c:pt>
                <c:pt idx="1173">
                  <c:v>1408999.9999999634</c:v>
                </c:pt>
                <c:pt idx="1174">
                  <c:v>1411999.9999999634</c:v>
                </c:pt>
                <c:pt idx="1175">
                  <c:v>1414999.9999999634</c:v>
                </c:pt>
                <c:pt idx="1176">
                  <c:v>1417999.9999999634</c:v>
                </c:pt>
                <c:pt idx="1177">
                  <c:v>1420999.9999999634</c:v>
                </c:pt>
                <c:pt idx="1178">
                  <c:v>1423999.9999999634</c:v>
                </c:pt>
                <c:pt idx="1179">
                  <c:v>1426999.9999999634</c:v>
                </c:pt>
                <c:pt idx="1180">
                  <c:v>1429999.9999999634</c:v>
                </c:pt>
                <c:pt idx="1181">
                  <c:v>1432999.9999999634</c:v>
                </c:pt>
                <c:pt idx="1182">
                  <c:v>1435999.9999999634</c:v>
                </c:pt>
                <c:pt idx="1183">
                  <c:v>1438999.9999999634</c:v>
                </c:pt>
                <c:pt idx="1184">
                  <c:v>1441999.9999999634</c:v>
                </c:pt>
                <c:pt idx="1185">
                  <c:v>1444999.9999999634</c:v>
                </c:pt>
                <c:pt idx="1186">
                  <c:v>1447999.9999999634</c:v>
                </c:pt>
                <c:pt idx="1187">
                  <c:v>1450999.9999999634</c:v>
                </c:pt>
                <c:pt idx="1188">
                  <c:v>1453999.9999999634</c:v>
                </c:pt>
                <c:pt idx="1189">
                  <c:v>1456999.9999999634</c:v>
                </c:pt>
                <c:pt idx="1190">
                  <c:v>1459999.9999999634</c:v>
                </c:pt>
                <c:pt idx="1191">
                  <c:v>1462999.9999999634</c:v>
                </c:pt>
                <c:pt idx="1192">
                  <c:v>1465999.9999999634</c:v>
                </c:pt>
                <c:pt idx="1193">
                  <c:v>1468999.9999999634</c:v>
                </c:pt>
                <c:pt idx="1194">
                  <c:v>1471999.9999999634</c:v>
                </c:pt>
                <c:pt idx="1195">
                  <c:v>1474999.9999999634</c:v>
                </c:pt>
                <c:pt idx="1196">
                  <c:v>1477999.9999999634</c:v>
                </c:pt>
                <c:pt idx="1197">
                  <c:v>1480999.9999999634</c:v>
                </c:pt>
                <c:pt idx="1198">
                  <c:v>1483999.9999999634</c:v>
                </c:pt>
                <c:pt idx="1199">
                  <c:v>1486999.9999999634</c:v>
                </c:pt>
                <c:pt idx="1200">
                  <c:v>1489999.9999999634</c:v>
                </c:pt>
                <c:pt idx="1201">
                  <c:v>1492999.9999999634</c:v>
                </c:pt>
                <c:pt idx="1202">
                  <c:v>1495999.9999999634</c:v>
                </c:pt>
                <c:pt idx="1203">
                  <c:v>1498999.9999999634</c:v>
                </c:pt>
                <c:pt idx="1204">
                  <c:v>1501999.9999999634</c:v>
                </c:pt>
                <c:pt idx="1205">
                  <c:v>1504999.9999999634</c:v>
                </c:pt>
                <c:pt idx="1206">
                  <c:v>1507999.9999999634</c:v>
                </c:pt>
                <c:pt idx="1207">
                  <c:v>1510999.9999999634</c:v>
                </c:pt>
                <c:pt idx="1208">
                  <c:v>1513999.9999999634</c:v>
                </c:pt>
                <c:pt idx="1209">
                  <c:v>1516999.9999999634</c:v>
                </c:pt>
                <c:pt idx="1210">
                  <c:v>1519999.9999999634</c:v>
                </c:pt>
                <c:pt idx="1211">
                  <c:v>1522999.9999999634</c:v>
                </c:pt>
                <c:pt idx="1212">
                  <c:v>1525999.9999999634</c:v>
                </c:pt>
                <c:pt idx="1213">
                  <c:v>1528999.9999999634</c:v>
                </c:pt>
                <c:pt idx="1214">
                  <c:v>1531999.9999999634</c:v>
                </c:pt>
                <c:pt idx="1215">
                  <c:v>1534999.9999999634</c:v>
                </c:pt>
                <c:pt idx="1216">
                  <c:v>1537999.9999999634</c:v>
                </c:pt>
                <c:pt idx="1217">
                  <c:v>1540999.9999999634</c:v>
                </c:pt>
                <c:pt idx="1218">
                  <c:v>1543999.9999999634</c:v>
                </c:pt>
                <c:pt idx="1219">
                  <c:v>1546999.9999999634</c:v>
                </c:pt>
                <c:pt idx="1220">
                  <c:v>1549999.9999999634</c:v>
                </c:pt>
                <c:pt idx="1221">
                  <c:v>1552999.9999999634</c:v>
                </c:pt>
                <c:pt idx="1222">
                  <c:v>1555999.9999999634</c:v>
                </c:pt>
                <c:pt idx="1223">
                  <c:v>1558999.9999999634</c:v>
                </c:pt>
                <c:pt idx="1224">
                  <c:v>1561999.9999999634</c:v>
                </c:pt>
                <c:pt idx="1225">
                  <c:v>1564999.9999999634</c:v>
                </c:pt>
                <c:pt idx="1226">
                  <c:v>1567999.9999999634</c:v>
                </c:pt>
                <c:pt idx="1227">
                  <c:v>1570999.9999999634</c:v>
                </c:pt>
                <c:pt idx="1228">
                  <c:v>1573999.9999999634</c:v>
                </c:pt>
                <c:pt idx="1229">
                  <c:v>1576999.9999999634</c:v>
                </c:pt>
                <c:pt idx="1230">
                  <c:v>1579999.9999999634</c:v>
                </c:pt>
                <c:pt idx="1231">
                  <c:v>1582999.9999999634</c:v>
                </c:pt>
                <c:pt idx="1232">
                  <c:v>1585999.9999999634</c:v>
                </c:pt>
                <c:pt idx="1233">
                  <c:v>1588999.9999999634</c:v>
                </c:pt>
                <c:pt idx="1234">
                  <c:v>1591999.9999999634</c:v>
                </c:pt>
                <c:pt idx="1235">
                  <c:v>1594999.9999999634</c:v>
                </c:pt>
                <c:pt idx="1236">
                  <c:v>1597999.9999999634</c:v>
                </c:pt>
                <c:pt idx="1237">
                  <c:v>1600999.9999999634</c:v>
                </c:pt>
                <c:pt idx="1238">
                  <c:v>1603999.9999999634</c:v>
                </c:pt>
                <c:pt idx="1239">
                  <c:v>1606999.9999999634</c:v>
                </c:pt>
                <c:pt idx="1240">
                  <c:v>1609999.9999999634</c:v>
                </c:pt>
                <c:pt idx="1241">
                  <c:v>1612999.9999999634</c:v>
                </c:pt>
                <c:pt idx="1242">
                  <c:v>1615999.9999999634</c:v>
                </c:pt>
                <c:pt idx="1243">
                  <c:v>1618999.9999999634</c:v>
                </c:pt>
                <c:pt idx="1244">
                  <c:v>1621999.9999999634</c:v>
                </c:pt>
                <c:pt idx="1245">
                  <c:v>1624999.9999999634</c:v>
                </c:pt>
                <c:pt idx="1246">
                  <c:v>1627999.9999999634</c:v>
                </c:pt>
                <c:pt idx="1247">
                  <c:v>1630999.9999999634</c:v>
                </c:pt>
                <c:pt idx="1248">
                  <c:v>1633999.9999999634</c:v>
                </c:pt>
                <c:pt idx="1249">
                  <c:v>1636999.9999999634</c:v>
                </c:pt>
                <c:pt idx="1250">
                  <c:v>1639999.9999999634</c:v>
                </c:pt>
                <c:pt idx="1251">
                  <c:v>1642999.9999999634</c:v>
                </c:pt>
                <c:pt idx="1252">
                  <c:v>1645999.9999999634</c:v>
                </c:pt>
                <c:pt idx="1253">
                  <c:v>1648999.9999999634</c:v>
                </c:pt>
                <c:pt idx="1254">
                  <c:v>1651999.9999999634</c:v>
                </c:pt>
                <c:pt idx="1255">
                  <c:v>1654999.9999999634</c:v>
                </c:pt>
                <c:pt idx="1256">
                  <c:v>1657999.9999999634</c:v>
                </c:pt>
                <c:pt idx="1257">
                  <c:v>1660999.9999999634</c:v>
                </c:pt>
                <c:pt idx="1258">
                  <c:v>1663999.9999999634</c:v>
                </c:pt>
                <c:pt idx="1259">
                  <c:v>1666999.9999999634</c:v>
                </c:pt>
                <c:pt idx="1260">
                  <c:v>1669999.9999999634</c:v>
                </c:pt>
                <c:pt idx="1261">
                  <c:v>1672999.9999999634</c:v>
                </c:pt>
                <c:pt idx="1262">
                  <c:v>1675999.9999999634</c:v>
                </c:pt>
                <c:pt idx="1263">
                  <c:v>1678999.9999999634</c:v>
                </c:pt>
                <c:pt idx="1264">
                  <c:v>1681999.9999999634</c:v>
                </c:pt>
                <c:pt idx="1265">
                  <c:v>1684999.9999999634</c:v>
                </c:pt>
                <c:pt idx="1266">
                  <c:v>1687999.9999999634</c:v>
                </c:pt>
                <c:pt idx="1267">
                  <c:v>1690999.9999999634</c:v>
                </c:pt>
                <c:pt idx="1268">
                  <c:v>1693999.9999999634</c:v>
                </c:pt>
                <c:pt idx="1269">
                  <c:v>1696999.9999999634</c:v>
                </c:pt>
                <c:pt idx="1270">
                  <c:v>1699999.9999999634</c:v>
                </c:pt>
                <c:pt idx="1271">
                  <c:v>1702999.9999999634</c:v>
                </c:pt>
                <c:pt idx="1272">
                  <c:v>1705999.9999999634</c:v>
                </c:pt>
                <c:pt idx="1273">
                  <c:v>1708999.9999999634</c:v>
                </c:pt>
                <c:pt idx="1274">
                  <c:v>1711999.9999999634</c:v>
                </c:pt>
                <c:pt idx="1275">
                  <c:v>1714999.9999999634</c:v>
                </c:pt>
                <c:pt idx="1276">
                  <c:v>1717999.9999999634</c:v>
                </c:pt>
                <c:pt idx="1277">
                  <c:v>1720999.9999999634</c:v>
                </c:pt>
                <c:pt idx="1278">
                  <c:v>1723999.9999999634</c:v>
                </c:pt>
                <c:pt idx="1279">
                  <c:v>1726999.9999999634</c:v>
                </c:pt>
                <c:pt idx="1280">
                  <c:v>1729999.9999999634</c:v>
                </c:pt>
                <c:pt idx="1281">
                  <c:v>1732999.9999999634</c:v>
                </c:pt>
                <c:pt idx="1282">
                  <c:v>1735999.9999999634</c:v>
                </c:pt>
                <c:pt idx="1283">
                  <c:v>1738999.9999999634</c:v>
                </c:pt>
                <c:pt idx="1284">
                  <c:v>1741999.9999999634</c:v>
                </c:pt>
                <c:pt idx="1285">
                  <c:v>1744999.9999999634</c:v>
                </c:pt>
                <c:pt idx="1286">
                  <c:v>1747999.9999999634</c:v>
                </c:pt>
                <c:pt idx="1287">
                  <c:v>1750999.9999999634</c:v>
                </c:pt>
                <c:pt idx="1288">
                  <c:v>1753999.9999999634</c:v>
                </c:pt>
                <c:pt idx="1289">
                  <c:v>1756999.9999999634</c:v>
                </c:pt>
                <c:pt idx="1290">
                  <c:v>1759999.9999999634</c:v>
                </c:pt>
                <c:pt idx="1291">
                  <c:v>1762999.9999999634</c:v>
                </c:pt>
                <c:pt idx="1292">
                  <c:v>1765999.9999999634</c:v>
                </c:pt>
                <c:pt idx="1293">
                  <c:v>1768999.9999999634</c:v>
                </c:pt>
                <c:pt idx="1294">
                  <c:v>1771999.9999999634</c:v>
                </c:pt>
                <c:pt idx="1295">
                  <c:v>1774999.9999999634</c:v>
                </c:pt>
                <c:pt idx="1296">
                  <c:v>1777999.9999999634</c:v>
                </c:pt>
                <c:pt idx="1297">
                  <c:v>1780999.9999999634</c:v>
                </c:pt>
                <c:pt idx="1298">
                  <c:v>1783999.9999999634</c:v>
                </c:pt>
                <c:pt idx="1299">
                  <c:v>1786999.9999999634</c:v>
                </c:pt>
                <c:pt idx="1300">
                  <c:v>1789999.9999999634</c:v>
                </c:pt>
                <c:pt idx="1301">
                  <c:v>1792999.9999999634</c:v>
                </c:pt>
                <c:pt idx="1302">
                  <c:v>1795999.9999999634</c:v>
                </c:pt>
                <c:pt idx="1303">
                  <c:v>1798999.9999999634</c:v>
                </c:pt>
                <c:pt idx="1304">
                  <c:v>1801999.9999999634</c:v>
                </c:pt>
                <c:pt idx="1305">
                  <c:v>1804999.9999999634</c:v>
                </c:pt>
                <c:pt idx="1306">
                  <c:v>1807999.9999999634</c:v>
                </c:pt>
                <c:pt idx="1307">
                  <c:v>1810999.9999999634</c:v>
                </c:pt>
                <c:pt idx="1308">
                  <c:v>1813999.9999999634</c:v>
                </c:pt>
                <c:pt idx="1309">
                  <c:v>1816999.9999999634</c:v>
                </c:pt>
                <c:pt idx="1310">
                  <c:v>1819999.9999999634</c:v>
                </c:pt>
                <c:pt idx="1311">
                  <c:v>1822999.9999999634</c:v>
                </c:pt>
                <c:pt idx="1312">
                  <c:v>1825999.9999999634</c:v>
                </c:pt>
                <c:pt idx="1313">
                  <c:v>1828999.9999999634</c:v>
                </c:pt>
                <c:pt idx="1314">
                  <c:v>1831999.9999999634</c:v>
                </c:pt>
                <c:pt idx="1315">
                  <c:v>1834999.9999999634</c:v>
                </c:pt>
                <c:pt idx="1316">
                  <c:v>1837999.9999999634</c:v>
                </c:pt>
                <c:pt idx="1317">
                  <c:v>1840999.9999999634</c:v>
                </c:pt>
                <c:pt idx="1318">
                  <c:v>1843999.9999999634</c:v>
                </c:pt>
                <c:pt idx="1319">
                  <c:v>1846999.9999999634</c:v>
                </c:pt>
                <c:pt idx="1320">
                  <c:v>1849999.9999999634</c:v>
                </c:pt>
                <c:pt idx="1321">
                  <c:v>1852999.9999999634</c:v>
                </c:pt>
                <c:pt idx="1322">
                  <c:v>1855999.9999999634</c:v>
                </c:pt>
                <c:pt idx="1323">
                  <c:v>1858999.9999999634</c:v>
                </c:pt>
                <c:pt idx="1324">
                  <c:v>1861999.9999999634</c:v>
                </c:pt>
                <c:pt idx="1325">
                  <c:v>1864999.9999999634</c:v>
                </c:pt>
                <c:pt idx="1326">
                  <c:v>1864999.9999999634</c:v>
                </c:pt>
                <c:pt idx="1327">
                  <c:v>1864999.9999999634</c:v>
                </c:pt>
                <c:pt idx="1328">
                  <c:v>1864999.9999999634</c:v>
                </c:pt>
                <c:pt idx="1329">
                  <c:v>1864999.9999999634</c:v>
                </c:pt>
                <c:pt idx="1330">
                  <c:v>1864999.9999999634</c:v>
                </c:pt>
                <c:pt idx="1331">
                  <c:v>1864999.9999999634</c:v>
                </c:pt>
                <c:pt idx="1332">
                  <c:v>1864999.9999999634</c:v>
                </c:pt>
                <c:pt idx="1333">
                  <c:v>1864999.9999999634</c:v>
                </c:pt>
                <c:pt idx="1334">
                  <c:v>1864999.9999999634</c:v>
                </c:pt>
                <c:pt idx="1335">
                  <c:v>1864999.9999999634</c:v>
                </c:pt>
                <c:pt idx="1336">
                  <c:v>1864999.9999999634</c:v>
                </c:pt>
                <c:pt idx="1337">
                  <c:v>1864999.9999999634</c:v>
                </c:pt>
                <c:pt idx="1338">
                  <c:v>1864999.9999999634</c:v>
                </c:pt>
                <c:pt idx="1339">
                  <c:v>1864999.9999999634</c:v>
                </c:pt>
                <c:pt idx="1340">
                  <c:v>1864999.9999999634</c:v>
                </c:pt>
                <c:pt idx="1341">
                  <c:v>1864999.9999999634</c:v>
                </c:pt>
                <c:pt idx="1342">
                  <c:v>1864999.9999999634</c:v>
                </c:pt>
                <c:pt idx="1343">
                  <c:v>1864999.9999999634</c:v>
                </c:pt>
                <c:pt idx="1344">
                  <c:v>1864999.9999999634</c:v>
                </c:pt>
                <c:pt idx="1345">
                  <c:v>1864999.9999999634</c:v>
                </c:pt>
                <c:pt idx="1346">
                  <c:v>1864999.9999999634</c:v>
                </c:pt>
                <c:pt idx="1347">
                  <c:v>1864999.9999999634</c:v>
                </c:pt>
                <c:pt idx="1348">
                  <c:v>1864999.9999999634</c:v>
                </c:pt>
                <c:pt idx="1349">
                  <c:v>1864999.9999999634</c:v>
                </c:pt>
                <c:pt idx="1350">
                  <c:v>1864999.9999999634</c:v>
                </c:pt>
                <c:pt idx="1351">
                  <c:v>1864999.9999999634</c:v>
                </c:pt>
                <c:pt idx="1352">
                  <c:v>1864999.9999999634</c:v>
                </c:pt>
                <c:pt idx="1353">
                  <c:v>1864999.9999999634</c:v>
                </c:pt>
                <c:pt idx="1354">
                  <c:v>1864999.9999999634</c:v>
                </c:pt>
                <c:pt idx="1355">
                  <c:v>1864999.9999999634</c:v>
                </c:pt>
                <c:pt idx="1356">
                  <c:v>1864999.9999999634</c:v>
                </c:pt>
                <c:pt idx="1357">
                  <c:v>1864999.9999999634</c:v>
                </c:pt>
                <c:pt idx="1358">
                  <c:v>1864999.9999999634</c:v>
                </c:pt>
                <c:pt idx="1359">
                  <c:v>1864999.9999999634</c:v>
                </c:pt>
                <c:pt idx="1360">
                  <c:v>1864999.9999999634</c:v>
                </c:pt>
                <c:pt idx="1361">
                  <c:v>1864999.9999999634</c:v>
                </c:pt>
                <c:pt idx="1362">
                  <c:v>1864999.9999999634</c:v>
                </c:pt>
                <c:pt idx="1363">
                  <c:v>1864999.9999999634</c:v>
                </c:pt>
                <c:pt idx="1364">
                  <c:v>1864999.9999999634</c:v>
                </c:pt>
                <c:pt idx="1365">
                  <c:v>1864999.9999999634</c:v>
                </c:pt>
                <c:pt idx="1366">
                  <c:v>1864999.9999999634</c:v>
                </c:pt>
                <c:pt idx="1367">
                  <c:v>1864999.9999999634</c:v>
                </c:pt>
                <c:pt idx="1368">
                  <c:v>1864999.9999999634</c:v>
                </c:pt>
                <c:pt idx="1369">
                  <c:v>1864999.9999999634</c:v>
                </c:pt>
                <c:pt idx="1370">
                  <c:v>1864999.9999999634</c:v>
                </c:pt>
                <c:pt idx="1371">
                  <c:v>1864999.9999999634</c:v>
                </c:pt>
                <c:pt idx="1372">
                  <c:v>1864999.9999999634</c:v>
                </c:pt>
                <c:pt idx="1373">
                  <c:v>1864999.9999999634</c:v>
                </c:pt>
                <c:pt idx="1374">
                  <c:v>1864999.9999999634</c:v>
                </c:pt>
                <c:pt idx="1375">
                  <c:v>1864999.9999999634</c:v>
                </c:pt>
                <c:pt idx="1376">
                  <c:v>1864999.9999999634</c:v>
                </c:pt>
                <c:pt idx="1377">
                  <c:v>1864999.9999999634</c:v>
                </c:pt>
                <c:pt idx="1378">
                  <c:v>1864999.9999999634</c:v>
                </c:pt>
                <c:pt idx="1379">
                  <c:v>1864999.9999999634</c:v>
                </c:pt>
                <c:pt idx="1380">
                  <c:v>1864999.9999999634</c:v>
                </c:pt>
                <c:pt idx="1381">
                  <c:v>1864999.9999999634</c:v>
                </c:pt>
                <c:pt idx="1382">
                  <c:v>1864999.9999999634</c:v>
                </c:pt>
                <c:pt idx="1383">
                  <c:v>1864999.9999999634</c:v>
                </c:pt>
                <c:pt idx="1384">
                  <c:v>1864999.9999999634</c:v>
                </c:pt>
                <c:pt idx="1385">
                  <c:v>1864999.9999999634</c:v>
                </c:pt>
                <c:pt idx="1386">
                  <c:v>1864999.9999999634</c:v>
                </c:pt>
                <c:pt idx="1387">
                  <c:v>1864999.9999999634</c:v>
                </c:pt>
                <c:pt idx="1388">
                  <c:v>1864999.9999999634</c:v>
                </c:pt>
                <c:pt idx="1389">
                  <c:v>1864999.9999999634</c:v>
                </c:pt>
                <c:pt idx="1390">
                  <c:v>1864999.9999999634</c:v>
                </c:pt>
                <c:pt idx="1391">
                  <c:v>1864999.9999999634</c:v>
                </c:pt>
                <c:pt idx="1392">
                  <c:v>1864999.9999999634</c:v>
                </c:pt>
                <c:pt idx="1393">
                  <c:v>1864999.9999999634</c:v>
                </c:pt>
                <c:pt idx="1394">
                  <c:v>1864999.9999999634</c:v>
                </c:pt>
                <c:pt idx="1395">
                  <c:v>1864999.9999999634</c:v>
                </c:pt>
                <c:pt idx="1396">
                  <c:v>1864999.9999999634</c:v>
                </c:pt>
                <c:pt idx="1397">
                  <c:v>1864999.9999999634</c:v>
                </c:pt>
                <c:pt idx="1398">
                  <c:v>1864999.9999999634</c:v>
                </c:pt>
                <c:pt idx="1399">
                  <c:v>1864999.9999999634</c:v>
                </c:pt>
                <c:pt idx="1400">
                  <c:v>1864999.9999999634</c:v>
                </c:pt>
                <c:pt idx="1401">
                  <c:v>1864999.9999999634</c:v>
                </c:pt>
                <c:pt idx="1402">
                  <c:v>1864999.9999999634</c:v>
                </c:pt>
                <c:pt idx="1403">
                  <c:v>1864999.9999999634</c:v>
                </c:pt>
                <c:pt idx="1404">
                  <c:v>1864999.9999999634</c:v>
                </c:pt>
                <c:pt idx="1405">
                  <c:v>1864999.9999999634</c:v>
                </c:pt>
                <c:pt idx="1406">
                  <c:v>1864999.9999999634</c:v>
                </c:pt>
                <c:pt idx="1407">
                  <c:v>1864999.9999999634</c:v>
                </c:pt>
                <c:pt idx="1408">
                  <c:v>1864999.9999999634</c:v>
                </c:pt>
                <c:pt idx="1409">
                  <c:v>1864999.9999999634</c:v>
                </c:pt>
                <c:pt idx="1410">
                  <c:v>1864999.9999999634</c:v>
                </c:pt>
                <c:pt idx="1411">
                  <c:v>1864999.9999999634</c:v>
                </c:pt>
                <c:pt idx="1412">
                  <c:v>1864999.9999999634</c:v>
                </c:pt>
                <c:pt idx="1413">
                  <c:v>1864999.9999999634</c:v>
                </c:pt>
                <c:pt idx="1414">
                  <c:v>1864999.9999999634</c:v>
                </c:pt>
                <c:pt idx="1415">
                  <c:v>1864999.9999999634</c:v>
                </c:pt>
                <c:pt idx="1416">
                  <c:v>1864999.9999999634</c:v>
                </c:pt>
                <c:pt idx="1417">
                  <c:v>1864999.9999999634</c:v>
                </c:pt>
                <c:pt idx="1418">
                  <c:v>1864999.9999999634</c:v>
                </c:pt>
                <c:pt idx="1419">
                  <c:v>1864999.9999999634</c:v>
                </c:pt>
                <c:pt idx="1420">
                  <c:v>1864999.9999999634</c:v>
                </c:pt>
                <c:pt idx="1421">
                  <c:v>1864999.9999999634</c:v>
                </c:pt>
                <c:pt idx="1422">
                  <c:v>1864999.9999999634</c:v>
                </c:pt>
                <c:pt idx="1423">
                  <c:v>1864999.9999999634</c:v>
                </c:pt>
                <c:pt idx="1424">
                  <c:v>1864999.9999999634</c:v>
                </c:pt>
                <c:pt idx="1425">
                  <c:v>1864999.9999999634</c:v>
                </c:pt>
                <c:pt idx="1426">
                  <c:v>1864999.9999999634</c:v>
                </c:pt>
                <c:pt idx="1427">
                  <c:v>1864999.9999999634</c:v>
                </c:pt>
                <c:pt idx="1428">
                  <c:v>1864999.9999999634</c:v>
                </c:pt>
                <c:pt idx="1429">
                  <c:v>1864999.9999999634</c:v>
                </c:pt>
                <c:pt idx="1430">
                  <c:v>1864999.9999999634</c:v>
                </c:pt>
                <c:pt idx="1431">
                  <c:v>1864999.9999999634</c:v>
                </c:pt>
                <c:pt idx="1432">
                  <c:v>1864999.9999999634</c:v>
                </c:pt>
                <c:pt idx="1433">
                  <c:v>1864999.9999999634</c:v>
                </c:pt>
                <c:pt idx="1434">
                  <c:v>1864999.9999999634</c:v>
                </c:pt>
                <c:pt idx="1435">
                  <c:v>1864999.9999999634</c:v>
                </c:pt>
                <c:pt idx="1436">
                  <c:v>1864999.9999999634</c:v>
                </c:pt>
                <c:pt idx="1437">
                  <c:v>1864999.9999999634</c:v>
                </c:pt>
                <c:pt idx="1438">
                  <c:v>1864999.9999999634</c:v>
                </c:pt>
                <c:pt idx="1439">
                  <c:v>1864999.9999999634</c:v>
                </c:pt>
                <c:pt idx="1440">
                  <c:v>1864999.9999999634</c:v>
                </c:pt>
                <c:pt idx="1441">
                  <c:v>1864999.9999999634</c:v>
                </c:pt>
                <c:pt idx="1442">
                  <c:v>1864999.9999999634</c:v>
                </c:pt>
                <c:pt idx="1443">
                  <c:v>1864999.9999999634</c:v>
                </c:pt>
                <c:pt idx="1444">
                  <c:v>1864999.9999999634</c:v>
                </c:pt>
                <c:pt idx="1445">
                  <c:v>1864999.9999999634</c:v>
                </c:pt>
                <c:pt idx="1446">
                  <c:v>1864999.9999999634</c:v>
                </c:pt>
                <c:pt idx="1447">
                  <c:v>1864999.9999999634</c:v>
                </c:pt>
                <c:pt idx="1448">
                  <c:v>1864999.9999999634</c:v>
                </c:pt>
                <c:pt idx="1449">
                  <c:v>1864999.9999999634</c:v>
                </c:pt>
                <c:pt idx="1450">
                  <c:v>1864999.9999999634</c:v>
                </c:pt>
                <c:pt idx="1451">
                  <c:v>1864999.9999999634</c:v>
                </c:pt>
                <c:pt idx="1452">
                  <c:v>1864999.9999999634</c:v>
                </c:pt>
                <c:pt idx="1453">
                  <c:v>1864999.9999999634</c:v>
                </c:pt>
                <c:pt idx="1454">
                  <c:v>1864999.9999999634</c:v>
                </c:pt>
                <c:pt idx="1455">
                  <c:v>1864999.9999999634</c:v>
                </c:pt>
                <c:pt idx="1456">
                  <c:v>1864999.9999999634</c:v>
                </c:pt>
                <c:pt idx="1457">
                  <c:v>1864999.9999999634</c:v>
                </c:pt>
                <c:pt idx="1458">
                  <c:v>1864999.9999999634</c:v>
                </c:pt>
                <c:pt idx="1459">
                  <c:v>1864999.9999999634</c:v>
                </c:pt>
                <c:pt idx="1460">
                  <c:v>1864999.9999999634</c:v>
                </c:pt>
                <c:pt idx="1461">
                  <c:v>1864999.9999999634</c:v>
                </c:pt>
                <c:pt idx="1462">
                  <c:v>1864999.9999999634</c:v>
                </c:pt>
                <c:pt idx="1463">
                  <c:v>1864999.9999999634</c:v>
                </c:pt>
                <c:pt idx="1464">
                  <c:v>1864999.9999999634</c:v>
                </c:pt>
                <c:pt idx="1465">
                  <c:v>1864999.9999999634</c:v>
                </c:pt>
                <c:pt idx="1466">
                  <c:v>1864999.9999999634</c:v>
                </c:pt>
                <c:pt idx="1467">
                  <c:v>1864999.9999999634</c:v>
                </c:pt>
                <c:pt idx="1468">
                  <c:v>1864999.9999999634</c:v>
                </c:pt>
                <c:pt idx="1469">
                  <c:v>1864999.9999999634</c:v>
                </c:pt>
                <c:pt idx="1470">
                  <c:v>1864999.9999999634</c:v>
                </c:pt>
                <c:pt idx="1471">
                  <c:v>1864999.9999999634</c:v>
                </c:pt>
                <c:pt idx="1472">
                  <c:v>1864999.9999999634</c:v>
                </c:pt>
                <c:pt idx="1473">
                  <c:v>1864999.9999999634</c:v>
                </c:pt>
                <c:pt idx="1474">
                  <c:v>1864999.9999999634</c:v>
                </c:pt>
                <c:pt idx="1475">
                  <c:v>1864999.9999999634</c:v>
                </c:pt>
                <c:pt idx="1476">
                  <c:v>1864999.9999999634</c:v>
                </c:pt>
                <c:pt idx="1477">
                  <c:v>1864999.9999999634</c:v>
                </c:pt>
                <c:pt idx="1478">
                  <c:v>1864999.9999999634</c:v>
                </c:pt>
                <c:pt idx="1479">
                  <c:v>1864999.9999999634</c:v>
                </c:pt>
                <c:pt idx="1480">
                  <c:v>1864999.9999999634</c:v>
                </c:pt>
                <c:pt idx="1481">
                  <c:v>1864999.9999999634</c:v>
                </c:pt>
                <c:pt idx="1482">
                  <c:v>1864999.9999999634</c:v>
                </c:pt>
                <c:pt idx="1483">
                  <c:v>1864999.9999999634</c:v>
                </c:pt>
                <c:pt idx="1484">
                  <c:v>1864999.9999999634</c:v>
                </c:pt>
                <c:pt idx="1485">
                  <c:v>1864999.9999999634</c:v>
                </c:pt>
                <c:pt idx="1486">
                  <c:v>1864999.9999999634</c:v>
                </c:pt>
                <c:pt idx="1487">
                  <c:v>1864999.9999999634</c:v>
                </c:pt>
                <c:pt idx="1488">
                  <c:v>1864999.9999999634</c:v>
                </c:pt>
                <c:pt idx="1489">
                  <c:v>1864999.9999999634</c:v>
                </c:pt>
                <c:pt idx="1490">
                  <c:v>1864999.9999999634</c:v>
                </c:pt>
                <c:pt idx="1491">
                  <c:v>1864999.9999999634</c:v>
                </c:pt>
                <c:pt idx="1492">
                  <c:v>1864999.9999999634</c:v>
                </c:pt>
                <c:pt idx="1493">
                  <c:v>1864999.9999999634</c:v>
                </c:pt>
                <c:pt idx="1494">
                  <c:v>1864999.9999999634</c:v>
                </c:pt>
                <c:pt idx="1495">
                  <c:v>1864999.9999999634</c:v>
                </c:pt>
                <c:pt idx="1496">
                  <c:v>1864999.9999999634</c:v>
                </c:pt>
                <c:pt idx="1497">
                  <c:v>1864999.9999999634</c:v>
                </c:pt>
                <c:pt idx="1498">
                  <c:v>1864999.9999999634</c:v>
                </c:pt>
                <c:pt idx="1499">
                  <c:v>1864999.9999999634</c:v>
                </c:pt>
                <c:pt idx="1500">
                  <c:v>1864999.9999999634</c:v>
                </c:pt>
                <c:pt idx="1501">
                  <c:v>1864999.9999999634</c:v>
                </c:pt>
                <c:pt idx="1502">
                  <c:v>1864999.9999999634</c:v>
                </c:pt>
                <c:pt idx="1503">
                  <c:v>1864999.9999999634</c:v>
                </c:pt>
                <c:pt idx="1504">
                  <c:v>1864999.9999999634</c:v>
                </c:pt>
                <c:pt idx="1505">
                  <c:v>1864999.9999999634</c:v>
                </c:pt>
                <c:pt idx="1506">
                  <c:v>1864999.9999999634</c:v>
                </c:pt>
                <c:pt idx="1507">
                  <c:v>1864999.9999999634</c:v>
                </c:pt>
                <c:pt idx="1508">
                  <c:v>1864999.9999999634</c:v>
                </c:pt>
                <c:pt idx="1509">
                  <c:v>1864999.9999999634</c:v>
                </c:pt>
                <c:pt idx="1510">
                  <c:v>1864999.9999999634</c:v>
                </c:pt>
                <c:pt idx="1511">
                  <c:v>1864999.9999999634</c:v>
                </c:pt>
                <c:pt idx="1512">
                  <c:v>1864999.9999999634</c:v>
                </c:pt>
                <c:pt idx="1513">
                  <c:v>1864999.9999999634</c:v>
                </c:pt>
                <c:pt idx="1514">
                  <c:v>1864999.9999999634</c:v>
                </c:pt>
                <c:pt idx="1515">
                  <c:v>1864999.9999999634</c:v>
                </c:pt>
                <c:pt idx="1516">
                  <c:v>1864999.9999999634</c:v>
                </c:pt>
                <c:pt idx="1517">
                  <c:v>1864999.9999999634</c:v>
                </c:pt>
                <c:pt idx="1518">
                  <c:v>1864999.9999999634</c:v>
                </c:pt>
                <c:pt idx="1519">
                  <c:v>1864999.9999999634</c:v>
                </c:pt>
                <c:pt idx="1520">
                  <c:v>1864999.9999999634</c:v>
                </c:pt>
                <c:pt idx="1521">
                  <c:v>1864999.9999999634</c:v>
                </c:pt>
                <c:pt idx="1522">
                  <c:v>1864999.9999999634</c:v>
                </c:pt>
                <c:pt idx="1523">
                  <c:v>1864999.9999999634</c:v>
                </c:pt>
                <c:pt idx="1524">
                  <c:v>1864999.9999999634</c:v>
                </c:pt>
                <c:pt idx="1525">
                  <c:v>1864999.9999999634</c:v>
                </c:pt>
                <c:pt idx="1526">
                  <c:v>1864999.9999999634</c:v>
                </c:pt>
                <c:pt idx="1527">
                  <c:v>1864999.9999999634</c:v>
                </c:pt>
                <c:pt idx="1528">
                  <c:v>1864999.9999999634</c:v>
                </c:pt>
                <c:pt idx="1529">
                  <c:v>1864999.9999999634</c:v>
                </c:pt>
                <c:pt idx="1530">
                  <c:v>1864999.9999999634</c:v>
                </c:pt>
                <c:pt idx="1531">
                  <c:v>1864999.9999999634</c:v>
                </c:pt>
                <c:pt idx="1532">
                  <c:v>1864999.9999999634</c:v>
                </c:pt>
                <c:pt idx="1533">
                  <c:v>1864999.9999999634</c:v>
                </c:pt>
                <c:pt idx="1534">
                  <c:v>1864999.9999999634</c:v>
                </c:pt>
                <c:pt idx="1535">
                  <c:v>1864999.9999999634</c:v>
                </c:pt>
                <c:pt idx="1536">
                  <c:v>1864999.9999999634</c:v>
                </c:pt>
                <c:pt idx="1537">
                  <c:v>1864999.9999999634</c:v>
                </c:pt>
                <c:pt idx="1538">
                  <c:v>1864999.9999999634</c:v>
                </c:pt>
                <c:pt idx="1539">
                  <c:v>1864999.9999999634</c:v>
                </c:pt>
                <c:pt idx="1540">
                  <c:v>1864999.9999999634</c:v>
                </c:pt>
                <c:pt idx="1541">
                  <c:v>1864999.9999999634</c:v>
                </c:pt>
                <c:pt idx="1542">
                  <c:v>1864999.9999999634</c:v>
                </c:pt>
                <c:pt idx="1543">
                  <c:v>1864999.9999999634</c:v>
                </c:pt>
                <c:pt idx="1544">
                  <c:v>1864999.9999999634</c:v>
                </c:pt>
                <c:pt idx="1545">
                  <c:v>1864999.9999999634</c:v>
                </c:pt>
                <c:pt idx="1546">
                  <c:v>1864999.9999999634</c:v>
                </c:pt>
                <c:pt idx="1547">
                  <c:v>1864999.9999999634</c:v>
                </c:pt>
                <c:pt idx="1548">
                  <c:v>1864999.9999999634</c:v>
                </c:pt>
                <c:pt idx="1549">
                  <c:v>1864999.9999999634</c:v>
                </c:pt>
                <c:pt idx="1550">
                  <c:v>1864999.9999999634</c:v>
                </c:pt>
                <c:pt idx="1551">
                  <c:v>1864999.9999999634</c:v>
                </c:pt>
                <c:pt idx="1552">
                  <c:v>1864999.9999999634</c:v>
                </c:pt>
                <c:pt idx="1553">
                  <c:v>1864999.9999999634</c:v>
                </c:pt>
                <c:pt idx="1554">
                  <c:v>1864999.9999999634</c:v>
                </c:pt>
                <c:pt idx="1555">
                  <c:v>1864999.9999999634</c:v>
                </c:pt>
                <c:pt idx="1556">
                  <c:v>1864999.9999999634</c:v>
                </c:pt>
                <c:pt idx="1557">
                  <c:v>1864999.9999999634</c:v>
                </c:pt>
                <c:pt idx="1558">
                  <c:v>1864999.9999999634</c:v>
                </c:pt>
                <c:pt idx="1559">
                  <c:v>1864999.9999999634</c:v>
                </c:pt>
                <c:pt idx="1560">
                  <c:v>1864999.9999999634</c:v>
                </c:pt>
                <c:pt idx="1561">
                  <c:v>1864999.9999999634</c:v>
                </c:pt>
                <c:pt idx="1562">
                  <c:v>1864999.9999999634</c:v>
                </c:pt>
                <c:pt idx="1563">
                  <c:v>1864999.9999999634</c:v>
                </c:pt>
                <c:pt idx="1564">
                  <c:v>1864999.9999999634</c:v>
                </c:pt>
                <c:pt idx="1565">
                  <c:v>1864999.9999999634</c:v>
                </c:pt>
                <c:pt idx="1566">
                  <c:v>1864999.9999999634</c:v>
                </c:pt>
                <c:pt idx="1567">
                  <c:v>1864999.9999999634</c:v>
                </c:pt>
                <c:pt idx="1568">
                  <c:v>1864999.9999999634</c:v>
                </c:pt>
                <c:pt idx="1569">
                  <c:v>1864999.9999999634</c:v>
                </c:pt>
                <c:pt idx="1570">
                  <c:v>1864999.9999999634</c:v>
                </c:pt>
                <c:pt idx="1571">
                  <c:v>1864999.9999999634</c:v>
                </c:pt>
                <c:pt idx="1572">
                  <c:v>1864999.9999999634</c:v>
                </c:pt>
                <c:pt idx="1573">
                  <c:v>1864999.9999999634</c:v>
                </c:pt>
                <c:pt idx="1574">
                  <c:v>1864999.9999999634</c:v>
                </c:pt>
                <c:pt idx="1575">
                  <c:v>1864999.9999999634</c:v>
                </c:pt>
                <c:pt idx="1576">
                  <c:v>1864999.9999999634</c:v>
                </c:pt>
                <c:pt idx="1577">
                  <c:v>1864999.9999999634</c:v>
                </c:pt>
                <c:pt idx="1578">
                  <c:v>1864999.9999999634</c:v>
                </c:pt>
                <c:pt idx="1579">
                  <c:v>1864999.9999999634</c:v>
                </c:pt>
                <c:pt idx="1580">
                  <c:v>1864999.9999999634</c:v>
                </c:pt>
                <c:pt idx="1581">
                  <c:v>1864999.9999999634</c:v>
                </c:pt>
                <c:pt idx="1582">
                  <c:v>1864999.9999999634</c:v>
                </c:pt>
                <c:pt idx="1583">
                  <c:v>1864999.9999999634</c:v>
                </c:pt>
                <c:pt idx="1584">
                  <c:v>1864999.9999999634</c:v>
                </c:pt>
                <c:pt idx="1585">
                  <c:v>1864999.9999999634</c:v>
                </c:pt>
                <c:pt idx="1586">
                  <c:v>1864999.9999999634</c:v>
                </c:pt>
                <c:pt idx="1587">
                  <c:v>1864999.9999999634</c:v>
                </c:pt>
                <c:pt idx="1588">
                  <c:v>1864999.9999999634</c:v>
                </c:pt>
                <c:pt idx="1589">
                  <c:v>1864999.9999999634</c:v>
                </c:pt>
                <c:pt idx="1590">
                  <c:v>1864999.9999999634</c:v>
                </c:pt>
                <c:pt idx="1591">
                  <c:v>1864999.9999999634</c:v>
                </c:pt>
                <c:pt idx="1592">
                  <c:v>1864999.9999999634</c:v>
                </c:pt>
                <c:pt idx="1593">
                  <c:v>1864999.9999999634</c:v>
                </c:pt>
                <c:pt idx="1594">
                  <c:v>1864999.9999999634</c:v>
                </c:pt>
                <c:pt idx="1595">
                  <c:v>1864999.9999999634</c:v>
                </c:pt>
                <c:pt idx="1596">
                  <c:v>1864999.9999999634</c:v>
                </c:pt>
                <c:pt idx="1597">
                  <c:v>1864999.9999999634</c:v>
                </c:pt>
                <c:pt idx="1598">
                  <c:v>1864999.9999999634</c:v>
                </c:pt>
                <c:pt idx="1599">
                  <c:v>1864999.9999999634</c:v>
                </c:pt>
                <c:pt idx="1600">
                  <c:v>1864999.9999999634</c:v>
                </c:pt>
                <c:pt idx="1601">
                  <c:v>1864999.9999999634</c:v>
                </c:pt>
                <c:pt idx="1602">
                  <c:v>1864999.9999999634</c:v>
                </c:pt>
                <c:pt idx="1603">
                  <c:v>1864999.9999999634</c:v>
                </c:pt>
                <c:pt idx="1604">
                  <c:v>1864999.9999999634</c:v>
                </c:pt>
                <c:pt idx="1605">
                  <c:v>1864999.9999999634</c:v>
                </c:pt>
                <c:pt idx="1606">
                  <c:v>1864999.9999999634</c:v>
                </c:pt>
                <c:pt idx="1607">
                  <c:v>1864999.9999999634</c:v>
                </c:pt>
                <c:pt idx="1608">
                  <c:v>1864999.9999999634</c:v>
                </c:pt>
                <c:pt idx="1609">
                  <c:v>1864999.9999999634</c:v>
                </c:pt>
                <c:pt idx="1610">
                  <c:v>1864999.9999999634</c:v>
                </c:pt>
                <c:pt idx="1611">
                  <c:v>1864999.9999999634</c:v>
                </c:pt>
                <c:pt idx="1612">
                  <c:v>1864999.9999999634</c:v>
                </c:pt>
                <c:pt idx="1613">
                  <c:v>1864999.9999999634</c:v>
                </c:pt>
                <c:pt idx="1614">
                  <c:v>1864999.9999999634</c:v>
                </c:pt>
                <c:pt idx="1615">
                  <c:v>1864999.9999999634</c:v>
                </c:pt>
                <c:pt idx="1616">
                  <c:v>1864999.9999999634</c:v>
                </c:pt>
                <c:pt idx="1617">
                  <c:v>1864999.9999999634</c:v>
                </c:pt>
                <c:pt idx="1618">
                  <c:v>1864999.9999999634</c:v>
                </c:pt>
                <c:pt idx="1619">
                  <c:v>1864999.9999999634</c:v>
                </c:pt>
                <c:pt idx="1620">
                  <c:v>1864999.9999999634</c:v>
                </c:pt>
                <c:pt idx="1621">
                  <c:v>1864999.9999999634</c:v>
                </c:pt>
                <c:pt idx="1622">
                  <c:v>1864999.9999999634</c:v>
                </c:pt>
                <c:pt idx="1623">
                  <c:v>1864999.9999999634</c:v>
                </c:pt>
                <c:pt idx="1624">
                  <c:v>1864999.9999999634</c:v>
                </c:pt>
                <c:pt idx="1625">
                  <c:v>1864999.9999999634</c:v>
                </c:pt>
                <c:pt idx="1626">
                  <c:v>1864999.9999999634</c:v>
                </c:pt>
                <c:pt idx="1627">
                  <c:v>1864999.9999999634</c:v>
                </c:pt>
                <c:pt idx="1628">
                  <c:v>1864999.9999999634</c:v>
                </c:pt>
                <c:pt idx="1629">
                  <c:v>1864999.9999999634</c:v>
                </c:pt>
                <c:pt idx="1630">
                  <c:v>1864999.9999999634</c:v>
                </c:pt>
                <c:pt idx="1631">
                  <c:v>1864999.9999999634</c:v>
                </c:pt>
                <c:pt idx="1632">
                  <c:v>1864999.9999999634</c:v>
                </c:pt>
                <c:pt idx="1633">
                  <c:v>1864999.9999999634</c:v>
                </c:pt>
                <c:pt idx="1634">
                  <c:v>1864999.9999999634</c:v>
                </c:pt>
                <c:pt idx="1635">
                  <c:v>1864999.9999999634</c:v>
                </c:pt>
                <c:pt idx="1636">
                  <c:v>1863636.363636327</c:v>
                </c:pt>
                <c:pt idx="1637">
                  <c:v>1862272.7272726905</c:v>
                </c:pt>
                <c:pt idx="1638">
                  <c:v>1860909.090909054</c:v>
                </c:pt>
                <c:pt idx="1639">
                  <c:v>1859545.4545454176</c:v>
                </c:pt>
                <c:pt idx="1640">
                  <c:v>1858181.8181817811</c:v>
                </c:pt>
                <c:pt idx="1641">
                  <c:v>1856818.1818181446</c:v>
                </c:pt>
                <c:pt idx="1642">
                  <c:v>1855454.5454545082</c:v>
                </c:pt>
                <c:pt idx="1643">
                  <c:v>1854090.9090908717</c:v>
                </c:pt>
                <c:pt idx="1644">
                  <c:v>1852727.2727272352</c:v>
                </c:pt>
                <c:pt idx="1645">
                  <c:v>1851363.6363635988</c:v>
                </c:pt>
                <c:pt idx="1646">
                  <c:v>1849999.9999999623</c:v>
                </c:pt>
                <c:pt idx="1647">
                  <c:v>1848636.3636363258</c:v>
                </c:pt>
                <c:pt idx="1648">
                  <c:v>1847272.7272726893</c:v>
                </c:pt>
                <c:pt idx="1649">
                  <c:v>1845909.0909090529</c:v>
                </c:pt>
                <c:pt idx="1650">
                  <c:v>1844545.4545454164</c:v>
                </c:pt>
                <c:pt idx="1651">
                  <c:v>1843181.8181817799</c:v>
                </c:pt>
                <c:pt idx="1652">
                  <c:v>1841818.1818181435</c:v>
                </c:pt>
                <c:pt idx="1653">
                  <c:v>1840454.545454507</c:v>
                </c:pt>
                <c:pt idx="1654">
                  <c:v>1839090.9090908705</c:v>
                </c:pt>
                <c:pt idx="1655">
                  <c:v>1837727.2727272341</c:v>
                </c:pt>
                <c:pt idx="1656">
                  <c:v>1836363.6363635976</c:v>
                </c:pt>
                <c:pt idx="1657">
                  <c:v>1834999.9999999611</c:v>
                </c:pt>
                <c:pt idx="1658">
                  <c:v>1833636.3636363246</c:v>
                </c:pt>
                <c:pt idx="1659">
                  <c:v>1832272.7272726882</c:v>
                </c:pt>
                <c:pt idx="1660">
                  <c:v>1830909.0909090517</c:v>
                </c:pt>
                <c:pt idx="1661">
                  <c:v>1829545.4545454152</c:v>
                </c:pt>
                <c:pt idx="1662">
                  <c:v>1828181.8181817788</c:v>
                </c:pt>
                <c:pt idx="1663">
                  <c:v>1826818.1818181423</c:v>
                </c:pt>
                <c:pt idx="1664">
                  <c:v>1825454.5454545058</c:v>
                </c:pt>
                <c:pt idx="1665">
                  <c:v>1824090.9090908694</c:v>
                </c:pt>
                <c:pt idx="1666">
                  <c:v>1822727.2727272329</c:v>
                </c:pt>
                <c:pt idx="1667">
                  <c:v>1821363.6363635964</c:v>
                </c:pt>
                <c:pt idx="1668">
                  <c:v>1819999.99999996</c:v>
                </c:pt>
                <c:pt idx="1669">
                  <c:v>1818636.3636363235</c:v>
                </c:pt>
                <c:pt idx="1670">
                  <c:v>1817272.727272687</c:v>
                </c:pt>
                <c:pt idx="1671">
                  <c:v>1815909.0909090505</c:v>
                </c:pt>
                <c:pt idx="1672">
                  <c:v>1814545.4545454141</c:v>
                </c:pt>
                <c:pt idx="1673">
                  <c:v>1813181.8181817776</c:v>
                </c:pt>
                <c:pt idx="1674">
                  <c:v>1811818.1818181411</c:v>
                </c:pt>
                <c:pt idx="1675">
                  <c:v>1810454.5454545047</c:v>
                </c:pt>
                <c:pt idx="1676">
                  <c:v>1809090.9090908682</c:v>
                </c:pt>
                <c:pt idx="1677">
                  <c:v>1807727.2727272317</c:v>
                </c:pt>
                <c:pt idx="1678">
                  <c:v>1806363.6363635953</c:v>
                </c:pt>
                <c:pt idx="1679">
                  <c:v>1804999.9999999588</c:v>
                </c:pt>
                <c:pt idx="1680">
                  <c:v>1803636.3636363223</c:v>
                </c:pt>
                <c:pt idx="1681">
                  <c:v>1802272.7272726859</c:v>
                </c:pt>
                <c:pt idx="1682">
                  <c:v>1800909.0909090494</c:v>
                </c:pt>
                <c:pt idx="1683">
                  <c:v>1799545.4545454129</c:v>
                </c:pt>
                <c:pt idx="1684">
                  <c:v>1798181.8181817764</c:v>
                </c:pt>
                <c:pt idx="1685">
                  <c:v>1796818.18181814</c:v>
                </c:pt>
                <c:pt idx="1686">
                  <c:v>1795454.5454545035</c:v>
                </c:pt>
                <c:pt idx="1687">
                  <c:v>1794090.909090867</c:v>
                </c:pt>
                <c:pt idx="1688">
                  <c:v>1792727.2727272306</c:v>
                </c:pt>
                <c:pt idx="1689">
                  <c:v>1791363.6363635941</c:v>
                </c:pt>
                <c:pt idx="1690">
                  <c:v>1789999.9999999576</c:v>
                </c:pt>
                <c:pt idx="1691">
                  <c:v>1788636.3636363212</c:v>
                </c:pt>
                <c:pt idx="1692">
                  <c:v>1787272.7272726847</c:v>
                </c:pt>
                <c:pt idx="1693">
                  <c:v>1785909.0909090482</c:v>
                </c:pt>
                <c:pt idx="1694">
                  <c:v>1784545.4545454117</c:v>
                </c:pt>
                <c:pt idx="1695">
                  <c:v>1783181.8181817753</c:v>
                </c:pt>
                <c:pt idx="1696">
                  <c:v>1781818.1818181388</c:v>
                </c:pt>
                <c:pt idx="1697">
                  <c:v>1780454.5454545023</c:v>
                </c:pt>
                <c:pt idx="1698">
                  <c:v>1779090.9090908659</c:v>
                </c:pt>
                <c:pt idx="1699">
                  <c:v>1777727.2727272294</c:v>
                </c:pt>
                <c:pt idx="1700">
                  <c:v>1776363.6363635929</c:v>
                </c:pt>
                <c:pt idx="1701">
                  <c:v>1774999.9999999565</c:v>
                </c:pt>
                <c:pt idx="1702">
                  <c:v>1773636.36363632</c:v>
                </c:pt>
                <c:pt idx="1703">
                  <c:v>1772272.7272726835</c:v>
                </c:pt>
                <c:pt idx="1704">
                  <c:v>1770909.0909090471</c:v>
                </c:pt>
                <c:pt idx="1705">
                  <c:v>1769545.4545454106</c:v>
                </c:pt>
                <c:pt idx="1706">
                  <c:v>1768181.8181817741</c:v>
                </c:pt>
                <c:pt idx="1707">
                  <c:v>1766818.1818181376</c:v>
                </c:pt>
                <c:pt idx="1708">
                  <c:v>1765454.5454545012</c:v>
                </c:pt>
                <c:pt idx="1709">
                  <c:v>1764090.9090908647</c:v>
                </c:pt>
                <c:pt idx="1710">
                  <c:v>1762727.2727272282</c:v>
                </c:pt>
                <c:pt idx="1711">
                  <c:v>1761363.6363635918</c:v>
                </c:pt>
                <c:pt idx="1712">
                  <c:v>1759999.9999999553</c:v>
                </c:pt>
                <c:pt idx="1713">
                  <c:v>1758636.3636363188</c:v>
                </c:pt>
                <c:pt idx="1714">
                  <c:v>1757272.7272726824</c:v>
                </c:pt>
                <c:pt idx="1715">
                  <c:v>1755909.0909090459</c:v>
                </c:pt>
                <c:pt idx="1716">
                  <c:v>1754545.4545454094</c:v>
                </c:pt>
                <c:pt idx="1717">
                  <c:v>1753181.8181817729</c:v>
                </c:pt>
                <c:pt idx="1718">
                  <c:v>1751818.1818181365</c:v>
                </c:pt>
                <c:pt idx="1719">
                  <c:v>1750454.5454545</c:v>
                </c:pt>
                <c:pt idx="1720">
                  <c:v>1749090.9090908635</c:v>
                </c:pt>
                <c:pt idx="1721">
                  <c:v>1747727.2727272271</c:v>
                </c:pt>
                <c:pt idx="1722">
                  <c:v>1746363.6363635906</c:v>
                </c:pt>
                <c:pt idx="1723">
                  <c:v>1744999.9999999541</c:v>
                </c:pt>
                <c:pt idx="1724">
                  <c:v>1743636.3636363177</c:v>
                </c:pt>
                <c:pt idx="1725">
                  <c:v>1742272.7272726812</c:v>
                </c:pt>
                <c:pt idx="1726">
                  <c:v>1740909.0909090447</c:v>
                </c:pt>
                <c:pt idx="1727">
                  <c:v>1739545.4545454083</c:v>
                </c:pt>
                <c:pt idx="1728">
                  <c:v>1738181.8181817718</c:v>
                </c:pt>
                <c:pt idx="1729">
                  <c:v>1736818.1818181353</c:v>
                </c:pt>
                <c:pt idx="1730">
                  <c:v>1735454.5454544988</c:v>
                </c:pt>
                <c:pt idx="1731">
                  <c:v>1734090.9090908624</c:v>
                </c:pt>
                <c:pt idx="1732">
                  <c:v>1732727.2727272259</c:v>
                </c:pt>
                <c:pt idx="1733">
                  <c:v>1731363.6363635894</c:v>
                </c:pt>
                <c:pt idx="1734">
                  <c:v>1729999.999999953</c:v>
                </c:pt>
                <c:pt idx="1735">
                  <c:v>1728636.3636363165</c:v>
                </c:pt>
                <c:pt idx="1736">
                  <c:v>1727272.72727268</c:v>
                </c:pt>
                <c:pt idx="1737">
                  <c:v>1725909.0909090436</c:v>
                </c:pt>
                <c:pt idx="1738">
                  <c:v>1724545.4545454071</c:v>
                </c:pt>
                <c:pt idx="1739">
                  <c:v>1723181.8181817706</c:v>
                </c:pt>
                <c:pt idx="1740">
                  <c:v>1721818.1818181342</c:v>
                </c:pt>
                <c:pt idx="1741">
                  <c:v>1720454.5454544977</c:v>
                </c:pt>
                <c:pt idx="1742">
                  <c:v>1719090.9090908612</c:v>
                </c:pt>
                <c:pt idx="1743">
                  <c:v>1717727.2727272247</c:v>
                </c:pt>
                <c:pt idx="1744">
                  <c:v>1716363.6363635883</c:v>
                </c:pt>
                <c:pt idx="1745">
                  <c:v>1714999.9999999518</c:v>
                </c:pt>
                <c:pt idx="1746">
                  <c:v>1713636.3636363153</c:v>
                </c:pt>
                <c:pt idx="1747">
                  <c:v>1712272.7272726789</c:v>
                </c:pt>
                <c:pt idx="1748">
                  <c:v>1710909.0909090424</c:v>
                </c:pt>
                <c:pt idx="1749">
                  <c:v>1709545.4545454059</c:v>
                </c:pt>
                <c:pt idx="1750">
                  <c:v>1708181.8181817695</c:v>
                </c:pt>
                <c:pt idx="1751">
                  <c:v>1706818.181818133</c:v>
                </c:pt>
                <c:pt idx="1752">
                  <c:v>1705454.5454544965</c:v>
                </c:pt>
                <c:pt idx="1753">
                  <c:v>1704090.90909086</c:v>
                </c:pt>
                <c:pt idx="1754">
                  <c:v>1702727.2727272236</c:v>
                </c:pt>
                <c:pt idx="1755">
                  <c:v>1701363.6363635871</c:v>
                </c:pt>
                <c:pt idx="1756">
                  <c:v>1699999.9999999506</c:v>
                </c:pt>
                <c:pt idx="1757">
                  <c:v>1698636.3636363142</c:v>
                </c:pt>
                <c:pt idx="1758">
                  <c:v>1697272.7272726777</c:v>
                </c:pt>
                <c:pt idx="1759">
                  <c:v>1695909.0909090412</c:v>
                </c:pt>
                <c:pt idx="1760">
                  <c:v>1694545.4545454048</c:v>
                </c:pt>
                <c:pt idx="1761">
                  <c:v>1693181.8181817683</c:v>
                </c:pt>
                <c:pt idx="1762">
                  <c:v>1691818.1818181318</c:v>
                </c:pt>
                <c:pt idx="1763">
                  <c:v>1690454.5454544954</c:v>
                </c:pt>
                <c:pt idx="1764">
                  <c:v>1689090.9090908589</c:v>
                </c:pt>
                <c:pt idx="1765">
                  <c:v>1687727.2727272224</c:v>
                </c:pt>
                <c:pt idx="1766">
                  <c:v>1686363.6363635859</c:v>
                </c:pt>
                <c:pt idx="1767">
                  <c:v>1684999.9999999495</c:v>
                </c:pt>
                <c:pt idx="1768">
                  <c:v>1683636.363636313</c:v>
                </c:pt>
                <c:pt idx="1769">
                  <c:v>1682272.7272726765</c:v>
                </c:pt>
                <c:pt idx="1770">
                  <c:v>1680909.0909090401</c:v>
                </c:pt>
                <c:pt idx="1771">
                  <c:v>1679545.4545454036</c:v>
                </c:pt>
                <c:pt idx="1772">
                  <c:v>1678181.8181817671</c:v>
                </c:pt>
                <c:pt idx="1773">
                  <c:v>1676818.1818181307</c:v>
                </c:pt>
                <c:pt idx="1774">
                  <c:v>1675454.5454544942</c:v>
                </c:pt>
                <c:pt idx="1775">
                  <c:v>1674090.9090908577</c:v>
                </c:pt>
                <c:pt idx="1776">
                  <c:v>1672727.2727272213</c:v>
                </c:pt>
                <c:pt idx="1777">
                  <c:v>1671363.6363635848</c:v>
                </c:pt>
                <c:pt idx="1778">
                  <c:v>1669999.9999999483</c:v>
                </c:pt>
                <c:pt idx="1779">
                  <c:v>1668636.3636363118</c:v>
                </c:pt>
                <c:pt idx="1780">
                  <c:v>1667272.7272726754</c:v>
                </c:pt>
                <c:pt idx="1781">
                  <c:v>1665909.0909090389</c:v>
                </c:pt>
                <c:pt idx="1782">
                  <c:v>1664545.4545454024</c:v>
                </c:pt>
                <c:pt idx="1783">
                  <c:v>1663181.818181766</c:v>
                </c:pt>
                <c:pt idx="1784">
                  <c:v>1661818.1818181295</c:v>
                </c:pt>
                <c:pt idx="1785">
                  <c:v>1660454.545454493</c:v>
                </c:pt>
                <c:pt idx="1786">
                  <c:v>1659090.9090908566</c:v>
                </c:pt>
                <c:pt idx="1787">
                  <c:v>1657727.2727272201</c:v>
                </c:pt>
                <c:pt idx="1788">
                  <c:v>1656363.6363635836</c:v>
                </c:pt>
                <c:pt idx="1789">
                  <c:v>1654999.9999999471</c:v>
                </c:pt>
                <c:pt idx="1790">
                  <c:v>1653636.3636363107</c:v>
                </c:pt>
                <c:pt idx="1791">
                  <c:v>1652272.7272726742</c:v>
                </c:pt>
                <c:pt idx="1792">
                  <c:v>1650909.0909090377</c:v>
                </c:pt>
                <c:pt idx="1793">
                  <c:v>1649545.4545454013</c:v>
                </c:pt>
                <c:pt idx="1794">
                  <c:v>1648181.8181817648</c:v>
                </c:pt>
                <c:pt idx="1795">
                  <c:v>1646818.1818181283</c:v>
                </c:pt>
                <c:pt idx="1796">
                  <c:v>1645454.5454544919</c:v>
                </c:pt>
                <c:pt idx="1797">
                  <c:v>1644090.9090908554</c:v>
                </c:pt>
                <c:pt idx="1798">
                  <c:v>1642727.2727272189</c:v>
                </c:pt>
                <c:pt idx="1799">
                  <c:v>1641363.6363635825</c:v>
                </c:pt>
                <c:pt idx="1800">
                  <c:v>1639999.999999946</c:v>
                </c:pt>
                <c:pt idx="1801">
                  <c:v>1638636.3636363095</c:v>
                </c:pt>
                <c:pt idx="1802">
                  <c:v>1637272.727272673</c:v>
                </c:pt>
                <c:pt idx="1803">
                  <c:v>1635909.0909090366</c:v>
                </c:pt>
                <c:pt idx="1804">
                  <c:v>1634545.4545454001</c:v>
                </c:pt>
                <c:pt idx="1805">
                  <c:v>1633181.8181817636</c:v>
                </c:pt>
                <c:pt idx="1806">
                  <c:v>1631818.1818181272</c:v>
                </c:pt>
                <c:pt idx="1807">
                  <c:v>1630454.5454544907</c:v>
                </c:pt>
                <c:pt idx="1808">
                  <c:v>1629090.9090908542</c:v>
                </c:pt>
                <c:pt idx="1809">
                  <c:v>1627727.2727272178</c:v>
                </c:pt>
                <c:pt idx="1810">
                  <c:v>1626363.6363635813</c:v>
                </c:pt>
                <c:pt idx="1811">
                  <c:v>1624999.9999999448</c:v>
                </c:pt>
                <c:pt idx="1812">
                  <c:v>1623636.3636363083</c:v>
                </c:pt>
                <c:pt idx="1813">
                  <c:v>1622272.7272726719</c:v>
                </c:pt>
                <c:pt idx="1814">
                  <c:v>1620909.0909090354</c:v>
                </c:pt>
                <c:pt idx="1815">
                  <c:v>1619545.4545453989</c:v>
                </c:pt>
                <c:pt idx="1816">
                  <c:v>1618181.8181817625</c:v>
                </c:pt>
                <c:pt idx="1817">
                  <c:v>1616818.181818126</c:v>
                </c:pt>
                <c:pt idx="1818">
                  <c:v>1615454.5454544895</c:v>
                </c:pt>
                <c:pt idx="1819">
                  <c:v>1614090.9090908531</c:v>
                </c:pt>
                <c:pt idx="1820">
                  <c:v>1612727.2727272166</c:v>
                </c:pt>
                <c:pt idx="1821">
                  <c:v>1611363.6363635801</c:v>
                </c:pt>
                <c:pt idx="1822">
                  <c:v>1609999.9999999437</c:v>
                </c:pt>
                <c:pt idx="1823">
                  <c:v>1608636.3636363072</c:v>
                </c:pt>
                <c:pt idx="1824">
                  <c:v>1607272.7272726707</c:v>
                </c:pt>
                <c:pt idx="1825">
                  <c:v>1605909.0909090342</c:v>
                </c:pt>
                <c:pt idx="1826">
                  <c:v>1604545.4545453978</c:v>
                </c:pt>
                <c:pt idx="1827">
                  <c:v>1603181.8181817613</c:v>
                </c:pt>
                <c:pt idx="1828">
                  <c:v>1601818.1818181248</c:v>
                </c:pt>
                <c:pt idx="1829">
                  <c:v>1600454.5454544884</c:v>
                </c:pt>
                <c:pt idx="1830">
                  <c:v>1599090.9090908519</c:v>
                </c:pt>
                <c:pt idx="1831">
                  <c:v>1597727.2727272154</c:v>
                </c:pt>
                <c:pt idx="1832">
                  <c:v>1596363.636363579</c:v>
                </c:pt>
                <c:pt idx="1833">
                  <c:v>1594999.9999999425</c:v>
                </c:pt>
                <c:pt idx="1834">
                  <c:v>1593636.363636306</c:v>
                </c:pt>
                <c:pt idx="1835">
                  <c:v>1592272.7272726696</c:v>
                </c:pt>
                <c:pt idx="1836">
                  <c:v>1590909.0909090331</c:v>
                </c:pt>
                <c:pt idx="1837">
                  <c:v>1589545.4545453966</c:v>
                </c:pt>
                <c:pt idx="1838">
                  <c:v>1588181.8181817601</c:v>
                </c:pt>
                <c:pt idx="1839">
                  <c:v>1586818.1818181237</c:v>
                </c:pt>
                <c:pt idx="1840">
                  <c:v>1585454.5454544872</c:v>
                </c:pt>
                <c:pt idx="1841">
                  <c:v>1584090.9090908507</c:v>
                </c:pt>
                <c:pt idx="1842">
                  <c:v>1582727.2727272143</c:v>
                </c:pt>
                <c:pt idx="1843">
                  <c:v>1581363.6363635778</c:v>
                </c:pt>
                <c:pt idx="1844">
                  <c:v>1579999.9999999413</c:v>
                </c:pt>
                <c:pt idx="1845">
                  <c:v>1578636.3636363049</c:v>
                </c:pt>
                <c:pt idx="1846">
                  <c:v>1577272.7272726684</c:v>
                </c:pt>
                <c:pt idx="1847">
                  <c:v>1575909.0909090319</c:v>
                </c:pt>
                <c:pt idx="1848">
                  <c:v>1574545.4545453954</c:v>
                </c:pt>
                <c:pt idx="1849">
                  <c:v>1573181.818181759</c:v>
                </c:pt>
                <c:pt idx="1850">
                  <c:v>1571818.1818181225</c:v>
                </c:pt>
                <c:pt idx="1851">
                  <c:v>1570454.545454486</c:v>
                </c:pt>
                <c:pt idx="1852">
                  <c:v>1569090.9090908496</c:v>
                </c:pt>
                <c:pt idx="1853">
                  <c:v>1567727.2727272131</c:v>
                </c:pt>
                <c:pt idx="1854">
                  <c:v>1566363.6363635766</c:v>
                </c:pt>
                <c:pt idx="1855">
                  <c:v>1564999.9999999402</c:v>
                </c:pt>
                <c:pt idx="1856">
                  <c:v>1563636.3636363037</c:v>
                </c:pt>
                <c:pt idx="1857">
                  <c:v>1562272.7272726672</c:v>
                </c:pt>
                <c:pt idx="1858">
                  <c:v>1560909.0909090308</c:v>
                </c:pt>
                <c:pt idx="1859">
                  <c:v>1559545.4545453943</c:v>
                </c:pt>
                <c:pt idx="1860">
                  <c:v>1558181.8181817578</c:v>
                </c:pt>
                <c:pt idx="1861">
                  <c:v>1556818.1818181213</c:v>
                </c:pt>
                <c:pt idx="1862">
                  <c:v>1555454.5454544849</c:v>
                </c:pt>
                <c:pt idx="1863">
                  <c:v>1554090.9090908484</c:v>
                </c:pt>
                <c:pt idx="1864">
                  <c:v>1552727.2727272119</c:v>
                </c:pt>
                <c:pt idx="1865">
                  <c:v>1551363.6363635755</c:v>
                </c:pt>
                <c:pt idx="1866">
                  <c:v>1549999.999999939</c:v>
                </c:pt>
                <c:pt idx="1867">
                  <c:v>1548636.3636363025</c:v>
                </c:pt>
                <c:pt idx="1868">
                  <c:v>1547272.7272726661</c:v>
                </c:pt>
                <c:pt idx="1869">
                  <c:v>1545909.0909090296</c:v>
                </c:pt>
                <c:pt idx="1870">
                  <c:v>1544545.4545453931</c:v>
                </c:pt>
                <c:pt idx="1871">
                  <c:v>1543181.8181817567</c:v>
                </c:pt>
                <c:pt idx="1872">
                  <c:v>1541818.1818181202</c:v>
                </c:pt>
                <c:pt idx="1873">
                  <c:v>1540454.5454544837</c:v>
                </c:pt>
                <c:pt idx="1874">
                  <c:v>1539090.9090908472</c:v>
                </c:pt>
                <c:pt idx="1875">
                  <c:v>1537727.2727272108</c:v>
                </c:pt>
                <c:pt idx="1876">
                  <c:v>1536363.6363635743</c:v>
                </c:pt>
                <c:pt idx="1877">
                  <c:v>1534999.9999999378</c:v>
                </c:pt>
                <c:pt idx="1878">
                  <c:v>1533636.3636363014</c:v>
                </c:pt>
                <c:pt idx="1879">
                  <c:v>1532272.7272726649</c:v>
                </c:pt>
                <c:pt idx="1880">
                  <c:v>1530909.0909090284</c:v>
                </c:pt>
                <c:pt idx="1881">
                  <c:v>1529545.454545392</c:v>
                </c:pt>
                <c:pt idx="1882">
                  <c:v>1528181.8181817555</c:v>
                </c:pt>
                <c:pt idx="1883">
                  <c:v>1526818.181818119</c:v>
                </c:pt>
                <c:pt idx="1884">
                  <c:v>1525454.5454544825</c:v>
                </c:pt>
                <c:pt idx="1885">
                  <c:v>1524090.9090908461</c:v>
                </c:pt>
                <c:pt idx="1886">
                  <c:v>1522727.2727272096</c:v>
                </c:pt>
                <c:pt idx="1887">
                  <c:v>1521363.6363635731</c:v>
                </c:pt>
                <c:pt idx="1888">
                  <c:v>1519999.9999999367</c:v>
                </c:pt>
                <c:pt idx="1889">
                  <c:v>1518636.3636363002</c:v>
                </c:pt>
                <c:pt idx="1890">
                  <c:v>1517272.7272726637</c:v>
                </c:pt>
                <c:pt idx="1891">
                  <c:v>1515909.0909090273</c:v>
                </c:pt>
                <c:pt idx="1892">
                  <c:v>1514545.4545453908</c:v>
                </c:pt>
                <c:pt idx="1893">
                  <c:v>1513181.8181817543</c:v>
                </c:pt>
                <c:pt idx="1894">
                  <c:v>1511818.1818181179</c:v>
                </c:pt>
                <c:pt idx="1895">
                  <c:v>1510454.5454544814</c:v>
                </c:pt>
                <c:pt idx="1896">
                  <c:v>1509090.9090908449</c:v>
                </c:pt>
                <c:pt idx="1897">
                  <c:v>1507727.2727272084</c:v>
                </c:pt>
                <c:pt idx="1898">
                  <c:v>1506363.636363572</c:v>
                </c:pt>
                <c:pt idx="1899">
                  <c:v>1504999.9999999355</c:v>
                </c:pt>
                <c:pt idx="1900">
                  <c:v>#N/A</c:v>
                </c:pt>
                <c:pt idx="1901">
                  <c:v>#N/A</c:v>
                </c:pt>
                <c:pt idx="1902">
                  <c:v>#N/A</c:v>
                </c:pt>
                <c:pt idx="1903">
                  <c:v>#N/A</c:v>
                </c:pt>
                <c:pt idx="1904">
                  <c:v>#N/A</c:v>
                </c:pt>
                <c:pt idx="1905">
                  <c:v>#N/A</c:v>
                </c:pt>
                <c:pt idx="1906">
                  <c:v>#N/A</c:v>
                </c:pt>
                <c:pt idx="1907">
                  <c:v>#N/A</c:v>
                </c:pt>
                <c:pt idx="1908">
                  <c:v>#N/A</c:v>
                </c:pt>
                <c:pt idx="1909">
                  <c:v>#N/A</c:v>
                </c:pt>
                <c:pt idx="1910">
                  <c:v>#N/A</c:v>
                </c:pt>
                <c:pt idx="1911">
                  <c:v>#N/A</c:v>
                </c:pt>
                <c:pt idx="1912">
                  <c:v>#N/A</c:v>
                </c:pt>
                <c:pt idx="1913">
                  <c:v>#N/A</c:v>
                </c:pt>
                <c:pt idx="1914">
                  <c:v>#N/A</c:v>
                </c:pt>
                <c:pt idx="1915">
                  <c:v>#N/A</c:v>
                </c:pt>
                <c:pt idx="1916">
                  <c:v>#N/A</c:v>
                </c:pt>
                <c:pt idx="1917">
                  <c:v>#N/A</c:v>
                </c:pt>
                <c:pt idx="1918">
                  <c:v>#N/A</c:v>
                </c:pt>
                <c:pt idx="1919">
                  <c:v>#N/A</c:v>
                </c:pt>
                <c:pt idx="1920">
                  <c:v>#N/A</c:v>
                </c:pt>
                <c:pt idx="1921">
                  <c:v>#N/A</c:v>
                </c:pt>
                <c:pt idx="1922">
                  <c:v>#N/A</c:v>
                </c:pt>
                <c:pt idx="1923">
                  <c:v>#N/A</c:v>
                </c:pt>
                <c:pt idx="1924">
                  <c:v>#N/A</c:v>
                </c:pt>
                <c:pt idx="1925">
                  <c:v>#N/A</c:v>
                </c:pt>
                <c:pt idx="1926">
                  <c:v>#N/A</c:v>
                </c:pt>
                <c:pt idx="1927">
                  <c:v>#N/A</c:v>
                </c:pt>
                <c:pt idx="1928">
                  <c:v>#N/A</c:v>
                </c:pt>
                <c:pt idx="1929">
                  <c:v>#N/A</c:v>
                </c:pt>
                <c:pt idx="1930">
                  <c:v>#N/A</c:v>
                </c:pt>
                <c:pt idx="1931">
                  <c:v>#N/A</c:v>
                </c:pt>
                <c:pt idx="1932">
                  <c:v>#N/A</c:v>
                </c:pt>
                <c:pt idx="1933">
                  <c:v>#N/A</c:v>
                </c:pt>
                <c:pt idx="1934">
                  <c:v>#N/A</c:v>
                </c:pt>
                <c:pt idx="1935">
                  <c:v>#N/A</c:v>
                </c:pt>
                <c:pt idx="1936">
                  <c:v>#N/A</c:v>
                </c:pt>
                <c:pt idx="1937">
                  <c:v>#N/A</c:v>
                </c:pt>
                <c:pt idx="1938">
                  <c:v>#N/A</c:v>
                </c:pt>
                <c:pt idx="1939">
                  <c:v>#N/A</c:v>
                </c:pt>
                <c:pt idx="1940">
                  <c:v>#N/A</c:v>
                </c:pt>
                <c:pt idx="1941">
                  <c:v>#N/A</c:v>
                </c:pt>
                <c:pt idx="1942">
                  <c:v>#N/A</c:v>
                </c:pt>
                <c:pt idx="1943">
                  <c:v>#N/A</c:v>
                </c:pt>
                <c:pt idx="1944">
                  <c:v>#N/A</c:v>
                </c:pt>
                <c:pt idx="1945">
                  <c:v>#N/A</c:v>
                </c:pt>
                <c:pt idx="1946">
                  <c:v>#N/A</c:v>
                </c:pt>
                <c:pt idx="1947">
                  <c:v>#N/A</c:v>
                </c:pt>
                <c:pt idx="1948">
                  <c:v>#N/A</c:v>
                </c:pt>
                <c:pt idx="1949">
                  <c:v>#N/A</c:v>
                </c:pt>
                <c:pt idx="1950">
                  <c:v>#N/A</c:v>
                </c:pt>
                <c:pt idx="1951">
                  <c:v>#N/A</c:v>
                </c:pt>
                <c:pt idx="1952">
                  <c:v>#N/A</c:v>
                </c:pt>
                <c:pt idx="1953">
                  <c:v>#N/A</c:v>
                </c:pt>
                <c:pt idx="1954">
                  <c:v>#N/A</c:v>
                </c:pt>
                <c:pt idx="1955">
                  <c:v>#N/A</c:v>
                </c:pt>
                <c:pt idx="1956">
                  <c:v>#N/A</c:v>
                </c:pt>
                <c:pt idx="1957">
                  <c:v>#N/A</c:v>
                </c:pt>
                <c:pt idx="1958">
                  <c:v>#N/A</c:v>
                </c:pt>
                <c:pt idx="1959">
                  <c:v>#N/A</c:v>
                </c:pt>
                <c:pt idx="1960">
                  <c:v>#N/A</c:v>
                </c:pt>
                <c:pt idx="1961">
                  <c:v>#N/A</c:v>
                </c:pt>
                <c:pt idx="1962">
                  <c:v>#N/A</c:v>
                </c:pt>
                <c:pt idx="1963">
                  <c:v>#N/A</c:v>
                </c:pt>
                <c:pt idx="1964">
                  <c:v>#N/A</c:v>
                </c:pt>
                <c:pt idx="1965">
                  <c:v>#N/A</c:v>
                </c:pt>
                <c:pt idx="1966">
                  <c:v>#N/A</c:v>
                </c:pt>
                <c:pt idx="1967">
                  <c:v>#N/A</c:v>
                </c:pt>
                <c:pt idx="1968">
                  <c:v>#N/A</c:v>
                </c:pt>
                <c:pt idx="1969">
                  <c:v>#N/A</c:v>
                </c:pt>
                <c:pt idx="1970">
                  <c:v>#N/A</c:v>
                </c:pt>
                <c:pt idx="1971">
                  <c:v>#N/A</c:v>
                </c:pt>
                <c:pt idx="1972">
                  <c:v>#N/A</c:v>
                </c:pt>
                <c:pt idx="1973">
                  <c:v>#N/A</c:v>
                </c:pt>
                <c:pt idx="1974">
                  <c:v>#N/A</c:v>
                </c:pt>
                <c:pt idx="1975">
                  <c:v>#N/A</c:v>
                </c:pt>
                <c:pt idx="1976">
                  <c:v>#N/A</c:v>
                </c:pt>
                <c:pt idx="1977">
                  <c:v>#N/A</c:v>
                </c:pt>
                <c:pt idx="1978">
                  <c:v>#N/A</c:v>
                </c:pt>
                <c:pt idx="1979">
                  <c:v>#N/A</c:v>
                </c:pt>
                <c:pt idx="1980">
                  <c:v>#N/A</c:v>
                </c:pt>
                <c:pt idx="1981">
                  <c:v>#N/A</c:v>
                </c:pt>
                <c:pt idx="1982">
                  <c:v>#N/A</c:v>
                </c:pt>
                <c:pt idx="1983">
                  <c:v>#N/A</c:v>
                </c:pt>
                <c:pt idx="1984">
                  <c:v>#N/A</c:v>
                </c:pt>
                <c:pt idx="1985">
                  <c:v>#N/A</c:v>
                </c:pt>
                <c:pt idx="1986">
                  <c:v>#N/A</c:v>
                </c:pt>
                <c:pt idx="1987">
                  <c:v>#N/A</c:v>
                </c:pt>
                <c:pt idx="1988">
                  <c:v>#N/A</c:v>
                </c:pt>
                <c:pt idx="1989">
                  <c:v>#N/A</c:v>
                </c:pt>
                <c:pt idx="1990">
                  <c:v>#N/A</c:v>
                </c:pt>
                <c:pt idx="1991">
                  <c:v>#N/A</c:v>
                </c:pt>
                <c:pt idx="1992">
                  <c:v>#N/A</c:v>
                </c:pt>
                <c:pt idx="1993">
                  <c:v>#N/A</c:v>
                </c:pt>
                <c:pt idx="1994">
                  <c:v>#N/A</c:v>
                </c:pt>
                <c:pt idx="1995">
                  <c:v>#N/A</c:v>
                </c:pt>
                <c:pt idx="1996">
                  <c:v>#N/A</c:v>
                </c:pt>
                <c:pt idx="1997">
                  <c:v>#N/A</c:v>
                </c:pt>
                <c:pt idx="1998">
                  <c:v>#N/A</c:v>
                </c:pt>
                <c:pt idx="1999">
                  <c:v>#N/A</c:v>
                </c:pt>
                <c:pt idx="2000">
                  <c:v>#N/A</c:v>
                </c:pt>
              </c:numCache>
            </c:numRef>
          </c:val>
          <c:smooth val="0"/>
        </c:ser>
        <c:ser>
          <c:idx val="0"/>
          <c:order val="1"/>
          <c:tx>
            <c:v>Mezcla</c:v>
          </c:tx>
          <c:marker>
            <c:symbol val="none"/>
          </c:marker>
          <c:val>
            <c:numRef>
              <c:f>Deter!$P$13:$P$2022</c:f>
              <c:numCache>
                <c:formatCode>"$"\ #,##0.00</c:formatCode>
                <c:ptCount val="2010"/>
                <c:pt idx="0">
                  <c:v>-3547338.0726698264</c:v>
                </c:pt>
                <c:pt idx="1">
                  <c:v>-3544676.1453396529</c:v>
                </c:pt>
                <c:pt idx="2">
                  <c:v>-3542014.2180094793</c:v>
                </c:pt>
                <c:pt idx="3">
                  <c:v>-3539352.2906793058</c:v>
                </c:pt>
                <c:pt idx="4">
                  <c:v>-3536690.3633491322</c:v>
                </c:pt>
                <c:pt idx="5">
                  <c:v>-3534028.4360189587</c:v>
                </c:pt>
                <c:pt idx="6">
                  <c:v>-3531366.5086887851</c:v>
                </c:pt>
                <c:pt idx="7">
                  <c:v>-3528704.5813586116</c:v>
                </c:pt>
                <c:pt idx="8">
                  <c:v>-3526042.654028438</c:v>
                </c:pt>
                <c:pt idx="9">
                  <c:v>-3523380.7266982645</c:v>
                </c:pt>
                <c:pt idx="10">
                  <c:v>-3520718.7993680909</c:v>
                </c:pt>
                <c:pt idx="11">
                  <c:v>-3518056.8720379174</c:v>
                </c:pt>
                <c:pt idx="12">
                  <c:v>-3515394.9447077438</c:v>
                </c:pt>
                <c:pt idx="13">
                  <c:v>-3512733.0173775703</c:v>
                </c:pt>
                <c:pt idx="14">
                  <c:v>-3510071.0900473967</c:v>
                </c:pt>
                <c:pt idx="15">
                  <c:v>-3507409.1627172232</c:v>
                </c:pt>
                <c:pt idx="16">
                  <c:v>-3504747.2353870496</c:v>
                </c:pt>
                <c:pt idx="17">
                  <c:v>-3502085.3080568761</c:v>
                </c:pt>
                <c:pt idx="18">
                  <c:v>-3499423.3807267025</c:v>
                </c:pt>
                <c:pt idx="19">
                  <c:v>-3496761.453396529</c:v>
                </c:pt>
                <c:pt idx="20">
                  <c:v>-3494099.5260663554</c:v>
                </c:pt>
                <c:pt idx="21">
                  <c:v>-3491437.5987361819</c:v>
                </c:pt>
                <c:pt idx="22">
                  <c:v>-3488775.6714060083</c:v>
                </c:pt>
                <c:pt idx="23">
                  <c:v>-3486113.7440758348</c:v>
                </c:pt>
                <c:pt idx="24">
                  <c:v>-3483451.8167456612</c:v>
                </c:pt>
                <c:pt idx="25">
                  <c:v>-3480789.8894154876</c:v>
                </c:pt>
                <c:pt idx="26">
                  <c:v>-3478127.9620853141</c:v>
                </c:pt>
                <c:pt idx="27">
                  <c:v>-3475466.0347551405</c:v>
                </c:pt>
                <c:pt idx="28">
                  <c:v>-3472804.107424967</c:v>
                </c:pt>
                <c:pt idx="29">
                  <c:v>-3470142.1800947934</c:v>
                </c:pt>
                <c:pt idx="30">
                  <c:v>-3467480.2527646199</c:v>
                </c:pt>
                <c:pt idx="31">
                  <c:v>-3464818.3254344463</c:v>
                </c:pt>
                <c:pt idx="32">
                  <c:v>-3462156.3981042728</c:v>
                </c:pt>
                <c:pt idx="33">
                  <c:v>-3459494.4707740992</c:v>
                </c:pt>
                <c:pt idx="34">
                  <c:v>-3456832.5434439257</c:v>
                </c:pt>
                <c:pt idx="35">
                  <c:v>-3454170.6161137521</c:v>
                </c:pt>
                <c:pt idx="36">
                  <c:v>-3451508.6887835786</c:v>
                </c:pt>
                <c:pt idx="37">
                  <c:v>-3448846.761453405</c:v>
                </c:pt>
                <c:pt idx="38">
                  <c:v>-3446184.8341232315</c:v>
                </c:pt>
                <c:pt idx="39">
                  <c:v>-3443522.9067930579</c:v>
                </c:pt>
                <c:pt idx="40">
                  <c:v>-3440860.9794628844</c:v>
                </c:pt>
                <c:pt idx="41">
                  <c:v>-3438199.0521327108</c:v>
                </c:pt>
                <c:pt idx="42">
                  <c:v>-3435537.1248025373</c:v>
                </c:pt>
                <c:pt idx="43">
                  <c:v>-3432875.1974723637</c:v>
                </c:pt>
                <c:pt idx="44">
                  <c:v>-3430213.2701421902</c:v>
                </c:pt>
                <c:pt idx="45">
                  <c:v>-3427551.3428120166</c:v>
                </c:pt>
                <c:pt idx="46">
                  <c:v>-3424889.4154818431</c:v>
                </c:pt>
                <c:pt idx="47">
                  <c:v>-3422227.4881516695</c:v>
                </c:pt>
                <c:pt idx="48">
                  <c:v>-3419565.560821496</c:v>
                </c:pt>
                <c:pt idx="49">
                  <c:v>-3416903.6334913224</c:v>
                </c:pt>
                <c:pt idx="50">
                  <c:v>-3414241.7061611488</c:v>
                </c:pt>
                <c:pt idx="51">
                  <c:v>-3411579.7788309753</c:v>
                </c:pt>
                <c:pt idx="52">
                  <c:v>-3408917.8515008017</c:v>
                </c:pt>
                <c:pt idx="53">
                  <c:v>-3406255.9241706282</c:v>
                </c:pt>
                <c:pt idx="54">
                  <c:v>-3403593.9968404546</c:v>
                </c:pt>
                <c:pt idx="55">
                  <c:v>-3400932.0695102811</c:v>
                </c:pt>
                <c:pt idx="56">
                  <c:v>-3398270.1421801075</c:v>
                </c:pt>
                <c:pt idx="57">
                  <c:v>-3395608.214849934</c:v>
                </c:pt>
                <c:pt idx="58">
                  <c:v>-3392946.2875197604</c:v>
                </c:pt>
                <c:pt idx="59">
                  <c:v>-3390284.3601895869</c:v>
                </c:pt>
                <c:pt idx="60">
                  <c:v>-3387622.4328594133</c:v>
                </c:pt>
                <c:pt idx="61">
                  <c:v>-3384960.5055292398</c:v>
                </c:pt>
                <c:pt idx="62">
                  <c:v>-3382298.5781990662</c:v>
                </c:pt>
                <c:pt idx="63">
                  <c:v>-3379636.6508688927</c:v>
                </c:pt>
                <c:pt idx="64">
                  <c:v>-3376974.7235387191</c:v>
                </c:pt>
                <c:pt idx="65">
                  <c:v>-3374312.7962085456</c:v>
                </c:pt>
                <c:pt idx="66">
                  <c:v>-3371650.868878372</c:v>
                </c:pt>
                <c:pt idx="67">
                  <c:v>-3368988.9415481985</c:v>
                </c:pt>
                <c:pt idx="68">
                  <c:v>-3366327.0142180249</c:v>
                </c:pt>
                <c:pt idx="69">
                  <c:v>-3363665.0868878514</c:v>
                </c:pt>
                <c:pt idx="70">
                  <c:v>-3361003.1595576778</c:v>
                </c:pt>
                <c:pt idx="71">
                  <c:v>-3358341.2322275043</c:v>
                </c:pt>
                <c:pt idx="72">
                  <c:v>-3355679.3048973307</c:v>
                </c:pt>
                <c:pt idx="73">
                  <c:v>-3353017.3775671571</c:v>
                </c:pt>
                <c:pt idx="74">
                  <c:v>-3350355.4502369836</c:v>
                </c:pt>
                <c:pt idx="75">
                  <c:v>-3347693.52290681</c:v>
                </c:pt>
                <c:pt idx="76">
                  <c:v>-3345031.5955766365</c:v>
                </c:pt>
                <c:pt idx="77">
                  <c:v>-3342369.6682464629</c:v>
                </c:pt>
                <c:pt idx="78">
                  <c:v>-3339707.7409162894</c:v>
                </c:pt>
                <c:pt idx="79">
                  <c:v>-3337045.8135861158</c:v>
                </c:pt>
                <c:pt idx="80">
                  <c:v>-3334383.8862559423</c:v>
                </c:pt>
                <c:pt idx="81">
                  <c:v>-3331721.9589257687</c:v>
                </c:pt>
                <c:pt idx="82">
                  <c:v>-3329060.0315955952</c:v>
                </c:pt>
                <c:pt idx="83">
                  <c:v>-3326398.1042654216</c:v>
                </c:pt>
                <c:pt idx="84">
                  <c:v>-3323736.1769352481</c:v>
                </c:pt>
                <c:pt idx="85">
                  <c:v>-3321074.2496050745</c:v>
                </c:pt>
                <c:pt idx="86">
                  <c:v>-3318412.322274901</c:v>
                </c:pt>
                <c:pt idx="87">
                  <c:v>-3315750.3949447274</c:v>
                </c:pt>
                <c:pt idx="88">
                  <c:v>-3313088.4676145539</c:v>
                </c:pt>
                <c:pt idx="89">
                  <c:v>-3310426.5402843803</c:v>
                </c:pt>
                <c:pt idx="90">
                  <c:v>-3307764.6129542068</c:v>
                </c:pt>
                <c:pt idx="91">
                  <c:v>-3305102.6856240332</c:v>
                </c:pt>
                <c:pt idx="92">
                  <c:v>-3302440.7582938597</c:v>
                </c:pt>
                <c:pt idx="93">
                  <c:v>-3299778.8309636861</c:v>
                </c:pt>
                <c:pt idx="94">
                  <c:v>-3297116.9036335126</c:v>
                </c:pt>
                <c:pt idx="95">
                  <c:v>-3294454.976303339</c:v>
                </c:pt>
                <c:pt idx="96">
                  <c:v>-3291793.0489731655</c:v>
                </c:pt>
                <c:pt idx="97">
                  <c:v>-3289131.1216429919</c:v>
                </c:pt>
                <c:pt idx="98">
                  <c:v>-3286469.1943128183</c:v>
                </c:pt>
                <c:pt idx="99">
                  <c:v>-3283807.2669826448</c:v>
                </c:pt>
                <c:pt idx="100">
                  <c:v>-3281145.3396524712</c:v>
                </c:pt>
                <c:pt idx="101">
                  <c:v>-3278483.4123222977</c:v>
                </c:pt>
                <c:pt idx="102">
                  <c:v>-3275821.4849921241</c:v>
                </c:pt>
                <c:pt idx="103">
                  <c:v>-3273159.5576619506</c:v>
                </c:pt>
                <c:pt idx="104">
                  <c:v>-3270497.630331777</c:v>
                </c:pt>
                <c:pt idx="105">
                  <c:v>-3267835.7030016035</c:v>
                </c:pt>
                <c:pt idx="106">
                  <c:v>-3265173.7756714299</c:v>
                </c:pt>
                <c:pt idx="107">
                  <c:v>-3262511.8483412564</c:v>
                </c:pt>
                <c:pt idx="108">
                  <c:v>-3259849.9210110828</c:v>
                </c:pt>
                <c:pt idx="109">
                  <c:v>-3257187.9936809093</c:v>
                </c:pt>
                <c:pt idx="110">
                  <c:v>-3254526.0663507357</c:v>
                </c:pt>
                <c:pt idx="111">
                  <c:v>-3251864.1390205622</c:v>
                </c:pt>
                <c:pt idx="112">
                  <c:v>-3249202.2116903886</c:v>
                </c:pt>
                <c:pt idx="113">
                  <c:v>-3246540.2843602151</c:v>
                </c:pt>
                <c:pt idx="114">
                  <c:v>-3243878.3570300415</c:v>
                </c:pt>
                <c:pt idx="115">
                  <c:v>-3241216.429699868</c:v>
                </c:pt>
                <c:pt idx="116">
                  <c:v>-3238554.5023696944</c:v>
                </c:pt>
                <c:pt idx="117">
                  <c:v>-3235892.5750395209</c:v>
                </c:pt>
                <c:pt idx="118">
                  <c:v>-3233230.6477093473</c:v>
                </c:pt>
                <c:pt idx="119">
                  <c:v>-3230568.7203791738</c:v>
                </c:pt>
                <c:pt idx="120">
                  <c:v>-3227906.7930490002</c:v>
                </c:pt>
                <c:pt idx="121">
                  <c:v>-3225244.8657188267</c:v>
                </c:pt>
                <c:pt idx="122">
                  <c:v>-3222582.9383886531</c:v>
                </c:pt>
                <c:pt idx="123">
                  <c:v>-3219921.0110584795</c:v>
                </c:pt>
                <c:pt idx="124">
                  <c:v>-3217259.083728306</c:v>
                </c:pt>
                <c:pt idx="125">
                  <c:v>-3214597.1563981324</c:v>
                </c:pt>
                <c:pt idx="126">
                  <c:v>-3211935.2290679589</c:v>
                </c:pt>
                <c:pt idx="127">
                  <c:v>-3209273.3017377853</c:v>
                </c:pt>
                <c:pt idx="128">
                  <c:v>-3206611.3744076118</c:v>
                </c:pt>
                <c:pt idx="129">
                  <c:v>-3203949.4470774382</c:v>
                </c:pt>
                <c:pt idx="130">
                  <c:v>-3201287.5197472647</c:v>
                </c:pt>
                <c:pt idx="131">
                  <c:v>-3198625.5924170911</c:v>
                </c:pt>
                <c:pt idx="132">
                  <c:v>-3195963.6650869176</c:v>
                </c:pt>
                <c:pt idx="133">
                  <c:v>-3193301.737756744</c:v>
                </c:pt>
                <c:pt idx="134">
                  <c:v>-3190639.8104265705</c:v>
                </c:pt>
                <c:pt idx="135">
                  <c:v>-3187977.8830963969</c:v>
                </c:pt>
                <c:pt idx="136">
                  <c:v>-3185315.9557662234</c:v>
                </c:pt>
                <c:pt idx="137">
                  <c:v>-3182654.0284360498</c:v>
                </c:pt>
                <c:pt idx="138">
                  <c:v>-3179992.1011058763</c:v>
                </c:pt>
                <c:pt idx="139">
                  <c:v>-3177330.1737757027</c:v>
                </c:pt>
                <c:pt idx="140">
                  <c:v>-3174668.2464455292</c:v>
                </c:pt>
                <c:pt idx="141">
                  <c:v>-3172006.3191153556</c:v>
                </c:pt>
                <c:pt idx="142">
                  <c:v>-3169344.3917851821</c:v>
                </c:pt>
                <c:pt idx="143">
                  <c:v>-3166682.4644550085</c:v>
                </c:pt>
                <c:pt idx="144">
                  <c:v>-3164020.537124835</c:v>
                </c:pt>
                <c:pt idx="145">
                  <c:v>-3161358.6097946614</c:v>
                </c:pt>
                <c:pt idx="146">
                  <c:v>-3158696.6824644879</c:v>
                </c:pt>
                <c:pt idx="147">
                  <c:v>-3156034.7551343143</c:v>
                </c:pt>
                <c:pt idx="148">
                  <c:v>-3153372.8278041407</c:v>
                </c:pt>
                <c:pt idx="149">
                  <c:v>-3150710.9004739672</c:v>
                </c:pt>
                <c:pt idx="150">
                  <c:v>-3148048.9731437936</c:v>
                </c:pt>
                <c:pt idx="151">
                  <c:v>-3145387.0458136201</c:v>
                </c:pt>
                <c:pt idx="152">
                  <c:v>-3142725.1184834465</c:v>
                </c:pt>
                <c:pt idx="153">
                  <c:v>-3140063.191153273</c:v>
                </c:pt>
                <c:pt idx="154">
                  <c:v>-3137401.2638230994</c:v>
                </c:pt>
                <c:pt idx="155">
                  <c:v>-3134739.3364929259</c:v>
                </c:pt>
                <c:pt idx="156">
                  <c:v>-3132077.4091627523</c:v>
                </c:pt>
                <c:pt idx="157">
                  <c:v>-3129415.4818325788</c:v>
                </c:pt>
                <c:pt idx="158">
                  <c:v>-3126753.5545024052</c:v>
                </c:pt>
                <c:pt idx="159">
                  <c:v>-3124091.6271722317</c:v>
                </c:pt>
                <c:pt idx="160">
                  <c:v>-3121429.6998420581</c:v>
                </c:pt>
                <c:pt idx="161">
                  <c:v>-3118767.7725118846</c:v>
                </c:pt>
                <c:pt idx="162">
                  <c:v>-3116105.845181711</c:v>
                </c:pt>
                <c:pt idx="163">
                  <c:v>-3113443.9178515375</c:v>
                </c:pt>
                <c:pt idx="164">
                  <c:v>-3110781.9905213639</c:v>
                </c:pt>
                <c:pt idx="165">
                  <c:v>-3108120.0631911904</c:v>
                </c:pt>
                <c:pt idx="166">
                  <c:v>-3105458.1358610168</c:v>
                </c:pt>
                <c:pt idx="167">
                  <c:v>-3102796.2085308433</c:v>
                </c:pt>
                <c:pt idx="168">
                  <c:v>-3100134.2812006697</c:v>
                </c:pt>
                <c:pt idx="169">
                  <c:v>-3097472.3538704962</c:v>
                </c:pt>
                <c:pt idx="170">
                  <c:v>-3094810.4265403226</c:v>
                </c:pt>
                <c:pt idx="171">
                  <c:v>-3092148.499210149</c:v>
                </c:pt>
                <c:pt idx="172">
                  <c:v>-3089486.5718799755</c:v>
                </c:pt>
                <c:pt idx="173">
                  <c:v>-3086824.6445498019</c:v>
                </c:pt>
                <c:pt idx="174">
                  <c:v>-3084162.7172196284</c:v>
                </c:pt>
                <c:pt idx="175">
                  <c:v>-3081500.7898894548</c:v>
                </c:pt>
                <c:pt idx="176">
                  <c:v>-3078838.8625592813</c:v>
                </c:pt>
                <c:pt idx="177">
                  <c:v>-3076176.9352291077</c:v>
                </c:pt>
                <c:pt idx="178">
                  <c:v>-3073515.0078989342</c:v>
                </c:pt>
                <c:pt idx="179">
                  <c:v>-3070853.0805687606</c:v>
                </c:pt>
                <c:pt idx="180">
                  <c:v>-3068191.1532385871</c:v>
                </c:pt>
                <c:pt idx="181">
                  <c:v>-3065529.2259084135</c:v>
                </c:pt>
                <c:pt idx="182">
                  <c:v>-3062867.29857824</c:v>
                </c:pt>
                <c:pt idx="183">
                  <c:v>-3060205.3712480664</c:v>
                </c:pt>
                <c:pt idx="184">
                  <c:v>-3057543.4439178929</c:v>
                </c:pt>
                <c:pt idx="185">
                  <c:v>-3054881.5165877193</c:v>
                </c:pt>
                <c:pt idx="186">
                  <c:v>-3052219.5892575458</c:v>
                </c:pt>
                <c:pt idx="187">
                  <c:v>-3049557.6619273722</c:v>
                </c:pt>
                <c:pt idx="188">
                  <c:v>-3046895.7345971987</c:v>
                </c:pt>
                <c:pt idx="189">
                  <c:v>-3044233.8072670251</c:v>
                </c:pt>
                <c:pt idx="190">
                  <c:v>-3041571.8799368516</c:v>
                </c:pt>
                <c:pt idx="191">
                  <c:v>-3038909.952606678</c:v>
                </c:pt>
                <c:pt idx="192">
                  <c:v>-3036248.0252765045</c:v>
                </c:pt>
                <c:pt idx="193">
                  <c:v>-3033586.0979463309</c:v>
                </c:pt>
                <c:pt idx="194">
                  <c:v>-3030924.1706161574</c:v>
                </c:pt>
                <c:pt idx="195">
                  <c:v>-3028262.2432859838</c:v>
                </c:pt>
                <c:pt idx="196">
                  <c:v>-3025600.3159558102</c:v>
                </c:pt>
                <c:pt idx="197">
                  <c:v>-3022938.3886256367</c:v>
                </c:pt>
                <c:pt idx="198">
                  <c:v>-3020276.4612954631</c:v>
                </c:pt>
                <c:pt idx="199">
                  <c:v>-3017614.5339652896</c:v>
                </c:pt>
                <c:pt idx="200">
                  <c:v>-3014952.606635116</c:v>
                </c:pt>
                <c:pt idx="201">
                  <c:v>-3012290.6793049425</c:v>
                </c:pt>
                <c:pt idx="202">
                  <c:v>-3009628.7519747689</c:v>
                </c:pt>
                <c:pt idx="203">
                  <c:v>-3006966.8246445954</c:v>
                </c:pt>
                <c:pt idx="204">
                  <c:v>-3004304.8973144218</c:v>
                </c:pt>
                <c:pt idx="205">
                  <c:v>-3001642.9699842483</c:v>
                </c:pt>
                <c:pt idx="206">
                  <c:v>-2998981.0426540747</c:v>
                </c:pt>
                <c:pt idx="207">
                  <c:v>-2996319.1153239012</c:v>
                </c:pt>
                <c:pt idx="208">
                  <c:v>-2993657.1879937276</c:v>
                </c:pt>
                <c:pt idx="209">
                  <c:v>-2990995.2606635541</c:v>
                </c:pt>
                <c:pt idx="210">
                  <c:v>-2988333.3333333805</c:v>
                </c:pt>
                <c:pt idx="211">
                  <c:v>-2985671.406003207</c:v>
                </c:pt>
                <c:pt idx="212">
                  <c:v>-2983009.4786730334</c:v>
                </c:pt>
                <c:pt idx="213">
                  <c:v>-2980347.5513428599</c:v>
                </c:pt>
                <c:pt idx="214">
                  <c:v>-2977685.6240126863</c:v>
                </c:pt>
                <c:pt idx="215">
                  <c:v>-2975023.6966825128</c:v>
                </c:pt>
                <c:pt idx="216">
                  <c:v>-2972361.7693523392</c:v>
                </c:pt>
                <c:pt idx="217">
                  <c:v>-2969699.8420221657</c:v>
                </c:pt>
                <c:pt idx="218">
                  <c:v>-2967037.9146919921</c:v>
                </c:pt>
                <c:pt idx="219">
                  <c:v>-2964375.9873618186</c:v>
                </c:pt>
                <c:pt idx="220">
                  <c:v>-2961714.060031645</c:v>
                </c:pt>
                <c:pt idx="221">
                  <c:v>-2959052.1327014714</c:v>
                </c:pt>
                <c:pt idx="222">
                  <c:v>-2956390.2053712979</c:v>
                </c:pt>
                <c:pt idx="223">
                  <c:v>-2953728.2780411243</c:v>
                </c:pt>
                <c:pt idx="224">
                  <c:v>-2951066.3507109508</c:v>
                </c:pt>
                <c:pt idx="225">
                  <c:v>-2948404.4233807772</c:v>
                </c:pt>
                <c:pt idx="226">
                  <c:v>-2945742.4960506037</c:v>
                </c:pt>
                <c:pt idx="227">
                  <c:v>-2943080.5687204301</c:v>
                </c:pt>
                <c:pt idx="228">
                  <c:v>-2940418.6413902566</c:v>
                </c:pt>
                <c:pt idx="229">
                  <c:v>-2937756.714060083</c:v>
                </c:pt>
                <c:pt idx="230">
                  <c:v>-2935094.7867299095</c:v>
                </c:pt>
                <c:pt idx="231">
                  <c:v>-2932432.8593997359</c:v>
                </c:pt>
                <c:pt idx="232">
                  <c:v>-2929770.9320695624</c:v>
                </c:pt>
                <c:pt idx="233">
                  <c:v>-2927109.0047393888</c:v>
                </c:pt>
                <c:pt idx="234">
                  <c:v>-2924447.0774092153</c:v>
                </c:pt>
                <c:pt idx="235">
                  <c:v>-2921785.1500790417</c:v>
                </c:pt>
                <c:pt idx="236">
                  <c:v>-2919123.2227488682</c:v>
                </c:pt>
                <c:pt idx="237">
                  <c:v>-2916461.2954186946</c:v>
                </c:pt>
                <c:pt idx="238">
                  <c:v>-2913799.3680885211</c:v>
                </c:pt>
                <c:pt idx="239">
                  <c:v>-2911137.4407583475</c:v>
                </c:pt>
                <c:pt idx="240">
                  <c:v>-2908475.513428174</c:v>
                </c:pt>
                <c:pt idx="241">
                  <c:v>-2905813.5860980004</c:v>
                </c:pt>
                <c:pt idx="242">
                  <c:v>-2903151.6587678269</c:v>
                </c:pt>
                <c:pt idx="243">
                  <c:v>-2900489.7314376533</c:v>
                </c:pt>
                <c:pt idx="244">
                  <c:v>-2897827.8041074798</c:v>
                </c:pt>
                <c:pt idx="245">
                  <c:v>-2895165.8767773062</c:v>
                </c:pt>
                <c:pt idx="246">
                  <c:v>-2892503.9494471326</c:v>
                </c:pt>
                <c:pt idx="247">
                  <c:v>-2889842.0221169591</c:v>
                </c:pt>
                <c:pt idx="248">
                  <c:v>-2887180.0947867855</c:v>
                </c:pt>
                <c:pt idx="249">
                  <c:v>-2884518.167456612</c:v>
                </c:pt>
                <c:pt idx="250">
                  <c:v>-2881856.2401264384</c:v>
                </c:pt>
                <c:pt idx="251">
                  <c:v>-2879194.3127962649</c:v>
                </c:pt>
                <c:pt idx="252">
                  <c:v>-2876532.3854660913</c:v>
                </c:pt>
                <c:pt idx="253">
                  <c:v>-2873870.4581359178</c:v>
                </c:pt>
                <c:pt idx="254">
                  <c:v>-2871208.5308057442</c:v>
                </c:pt>
                <c:pt idx="255">
                  <c:v>-2868546.6034755707</c:v>
                </c:pt>
                <c:pt idx="256">
                  <c:v>-2865884.6761453971</c:v>
                </c:pt>
                <c:pt idx="257">
                  <c:v>-2863222.7488152236</c:v>
                </c:pt>
                <c:pt idx="258">
                  <c:v>-2860560.82148505</c:v>
                </c:pt>
                <c:pt idx="259">
                  <c:v>-2857898.8941548765</c:v>
                </c:pt>
                <c:pt idx="260">
                  <c:v>-2855236.9668247029</c:v>
                </c:pt>
                <c:pt idx="261">
                  <c:v>-2852575.0394945294</c:v>
                </c:pt>
                <c:pt idx="262">
                  <c:v>-2849913.1121643558</c:v>
                </c:pt>
                <c:pt idx="263">
                  <c:v>-2847251.1848341823</c:v>
                </c:pt>
                <c:pt idx="264">
                  <c:v>-2844589.2575040087</c:v>
                </c:pt>
                <c:pt idx="265">
                  <c:v>-2841927.3301738352</c:v>
                </c:pt>
                <c:pt idx="266">
                  <c:v>-2839265.4028436616</c:v>
                </c:pt>
                <c:pt idx="267">
                  <c:v>-2836603.4755134881</c:v>
                </c:pt>
                <c:pt idx="268">
                  <c:v>-2833941.5481833145</c:v>
                </c:pt>
                <c:pt idx="269">
                  <c:v>-2831279.620853141</c:v>
                </c:pt>
                <c:pt idx="270">
                  <c:v>-2828617.6935229674</c:v>
                </c:pt>
                <c:pt idx="271">
                  <c:v>-2825955.7661927938</c:v>
                </c:pt>
                <c:pt idx="272">
                  <c:v>-2823293.8388626203</c:v>
                </c:pt>
                <c:pt idx="273">
                  <c:v>-2820631.9115324467</c:v>
                </c:pt>
                <c:pt idx="274">
                  <c:v>-2817969.9842022732</c:v>
                </c:pt>
                <c:pt idx="275">
                  <c:v>-2815308.0568720996</c:v>
                </c:pt>
                <c:pt idx="276">
                  <c:v>-2812646.1295419261</c:v>
                </c:pt>
                <c:pt idx="277">
                  <c:v>-2809984.2022117525</c:v>
                </c:pt>
                <c:pt idx="278">
                  <c:v>-2807322.274881579</c:v>
                </c:pt>
                <c:pt idx="279">
                  <c:v>-2804660.3475514054</c:v>
                </c:pt>
                <c:pt idx="280">
                  <c:v>-2801998.4202212319</c:v>
                </c:pt>
                <c:pt idx="281">
                  <c:v>-2799336.4928910583</c:v>
                </c:pt>
                <c:pt idx="282">
                  <c:v>-2796674.5655608848</c:v>
                </c:pt>
                <c:pt idx="283">
                  <c:v>-2794012.6382307112</c:v>
                </c:pt>
                <c:pt idx="284">
                  <c:v>-2791350.7109005377</c:v>
                </c:pt>
                <c:pt idx="285">
                  <c:v>-2788688.7835703641</c:v>
                </c:pt>
                <c:pt idx="286">
                  <c:v>-2786026.8562401906</c:v>
                </c:pt>
                <c:pt idx="287">
                  <c:v>-2783364.928910017</c:v>
                </c:pt>
                <c:pt idx="288">
                  <c:v>-2780703.0015798435</c:v>
                </c:pt>
                <c:pt idx="289">
                  <c:v>-2778041.0742496699</c:v>
                </c:pt>
                <c:pt idx="290">
                  <c:v>-2775379.1469194964</c:v>
                </c:pt>
                <c:pt idx="291">
                  <c:v>-2772717.2195893228</c:v>
                </c:pt>
                <c:pt idx="292">
                  <c:v>-2770055.2922591493</c:v>
                </c:pt>
                <c:pt idx="293">
                  <c:v>-2767393.3649289757</c:v>
                </c:pt>
                <c:pt idx="294">
                  <c:v>-2764731.4375988021</c:v>
                </c:pt>
                <c:pt idx="295">
                  <c:v>-2762069.5102686286</c:v>
                </c:pt>
                <c:pt idx="296">
                  <c:v>-2759407.582938455</c:v>
                </c:pt>
                <c:pt idx="297">
                  <c:v>-2756745.6556082815</c:v>
                </c:pt>
                <c:pt idx="298">
                  <c:v>-2754083.7282781079</c:v>
                </c:pt>
                <c:pt idx="299">
                  <c:v>-2751421.8009479344</c:v>
                </c:pt>
                <c:pt idx="300">
                  <c:v>-2748759.8736177608</c:v>
                </c:pt>
                <c:pt idx="301">
                  <c:v>-2746097.9462875873</c:v>
                </c:pt>
                <c:pt idx="302">
                  <c:v>-2743436.0189574137</c:v>
                </c:pt>
                <c:pt idx="303">
                  <c:v>-2740774.0916272402</c:v>
                </c:pt>
                <c:pt idx="304">
                  <c:v>-2738112.1642970666</c:v>
                </c:pt>
                <c:pt idx="305">
                  <c:v>-2735450.2369668931</c:v>
                </c:pt>
                <c:pt idx="306">
                  <c:v>-2732788.3096367195</c:v>
                </c:pt>
                <c:pt idx="307">
                  <c:v>-2730126.382306546</c:v>
                </c:pt>
                <c:pt idx="308">
                  <c:v>-2727464.4549763724</c:v>
                </c:pt>
                <c:pt idx="309">
                  <c:v>-2724802.5276461989</c:v>
                </c:pt>
                <c:pt idx="310">
                  <c:v>-2722140.6003160253</c:v>
                </c:pt>
                <c:pt idx="311">
                  <c:v>-2719478.6729858518</c:v>
                </c:pt>
                <c:pt idx="312">
                  <c:v>-2716816.7456556782</c:v>
                </c:pt>
                <c:pt idx="313">
                  <c:v>-2714154.8183255047</c:v>
                </c:pt>
                <c:pt idx="314">
                  <c:v>-2711492.8909953311</c:v>
                </c:pt>
                <c:pt idx="315">
                  <c:v>-2708830.9636651576</c:v>
                </c:pt>
                <c:pt idx="316">
                  <c:v>-2706169.036334984</c:v>
                </c:pt>
                <c:pt idx="317">
                  <c:v>-2703507.1090048105</c:v>
                </c:pt>
                <c:pt idx="318">
                  <c:v>-2700845.1816746369</c:v>
                </c:pt>
                <c:pt idx="319">
                  <c:v>-2698183.2543444633</c:v>
                </c:pt>
                <c:pt idx="320">
                  <c:v>-2695521.3270142898</c:v>
                </c:pt>
                <c:pt idx="321">
                  <c:v>-2692859.3996841162</c:v>
                </c:pt>
                <c:pt idx="322">
                  <c:v>-2690197.4723539427</c:v>
                </c:pt>
                <c:pt idx="323">
                  <c:v>-2687535.5450237691</c:v>
                </c:pt>
                <c:pt idx="324">
                  <c:v>-2684873.6176935956</c:v>
                </c:pt>
                <c:pt idx="325">
                  <c:v>-2682211.690363422</c:v>
                </c:pt>
                <c:pt idx="326">
                  <c:v>-2679549.7630332485</c:v>
                </c:pt>
                <c:pt idx="327">
                  <c:v>-2676887.8357030749</c:v>
                </c:pt>
                <c:pt idx="328">
                  <c:v>-2674225.9083729014</c:v>
                </c:pt>
                <c:pt idx="329">
                  <c:v>-2671563.9810427278</c:v>
                </c:pt>
                <c:pt idx="330">
                  <c:v>-2668902.0537125543</c:v>
                </c:pt>
                <c:pt idx="331">
                  <c:v>-2666240.1263823807</c:v>
                </c:pt>
                <c:pt idx="332">
                  <c:v>-2663578.1990522072</c:v>
                </c:pt>
                <c:pt idx="333">
                  <c:v>-2660916.2717220336</c:v>
                </c:pt>
                <c:pt idx="334">
                  <c:v>-2658254.3443918601</c:v>
                </c:pt>
                <c:pt idx="335">
                  <c:v>-2655592.4170616865</c:v>
                </c:pt>
                <c:pt idx="336">
                  <c:v>-2652930.489731513</c:v>
                </c:pt>
                <c:pt idx="337">
                  <c:v>-2650268.5624013394</c:v>
                </c:pt>
                <c:pt idx="338">
                  <c:v>-2647606.6350711659</c:v>
                </c:pt>
                <c:pt idx="339">
                  <c:v>-2644944.7077409923</c:v>
                </c:pt>
                <c:pt idx="340">
                  <c:v>-2642282.7804108188</c:v>
                </c:pt>
                <c:pt idx="341">
                  <c:v>-2639620.8530806452</c:v>
                </c:pt>
                <c:pt idx="342">
                  <c:v>-2636958.9257504717</c:v>
                </c:pt>
                <c:pt idx="343">
                  <c:v>-2634296.9984202981</c:v>
                </c:pt>
                <c:pt idx="344">
                  <c:v>-2631635.0710901245</c:v>
                </c:pt>
                <c:pt idx="345">
                  <c:v>-2628973.143759951</c:v>
                </c:pt>
                <c:pt idx="346">
                  <c:v>-2626311.2164297774</c:v>
                </c:pt>
                <c:pt idx="347">
                  <c:v>-2623649.2890996039</c:v>
                </c:pt>
                <c:pt idx="348">
                  <c:v>-2620987.3617694303</c:v>
                </c:pt>
                <c:pt idx="349">
                  <c:v>-2618325.4344392568</c:v>
                </c:pt>
                <c:pt idx="350">
                  <c:v>-2615663.5071090832</c:v>
                </c:pt>
                <c:pt idx="351">
                  <c:v>-2613001.5797789097</c:v>
                </c:pt>
                <c:pt idx="352">
                  <c:v>-2610339.6524487361</c:v>
                </c:pt>
                <c:pt idx="353">
                  <c:v>-2607677.7251185626</c:v>
                </c:pt>
                <c:pt idx="354">
                  <c:v>-2605015.797788389</c:v>
                </c:pt>
                <c:pt idx="355">
                  <c:v>-2602353.8704582155</c:v>
                </c:pt>
                <c:pt idx="356">
                  <c:v>-2599691.9431280419</c:v>
                </c:pt>
                <c:pt idx="357">
                  <c:v>-2597030.0157978684</c:v>
                </c:pt>
                <c:pt idx="358">
                  <c:v>-2594368.0884676948</c:v>
                </c:pt>
                <c:pt idx="359">
                  <c:v>-2591706.1611375213</c:v>
                </c:pt>
                <c:pt idx="360">
                  <c:v>-2589044.2338073477</c:v>
                </c:pt>
                <c:pt idx="361">
                  <c:v>-2586382.3064771742</c:v>
                </c:pt>
                <c:pt idx="362">
                  <c:v>-2583720.3791470006</c:v>
                </c:pt>
                <c:pt idx="363">
                  <c:v>-2581058.4518168271</c:v>
                </c:pt>
                <c:pt idx="364">
                  <c:v>-2578396.5244866535</c:v>
                </c:pt>
                <c:pt idx="365">
                  <c:v>-2575734.59715648</c:v>
                </c:pt>
                <c:pt idx="366">
                  <c:v>-2573072.6698263064</c:v>
                </c:pt>
                <c:pt idx="367">
                  <c:v>-2570410.7424961329</c:v>
                </c:pt>
                <c:pt idx="368">
                  <c:v>-2567748.8151659593</c:v>
                </c:pt>
                <c:pt idx="369">
                  <c:v>-2565086.8878357857</c:v>
                </c:pt>
                <c:pt idx="370">
                  <c:v>-2562424.9605056122</c:v>
                </c:pt>
                <c:pt idx="371">
                  <c:v>-2559763.0331754386</c:v>
                </c:pt>
                <c:pt idx="372">
                  <c:v>-2557101.1058452651</c:v>
                </c:pt>
                <c:pt idx="373">
                  <c:v>-2554439.1785150915</c:v>
                </c:pt>
                <c:pt idx="374">
                  <c:v>-2551777.251184918</c:v>
                </c:pt>
                <c:pt idx="375">
                  <c:v>-2549115.3238547444</c:v>
                </c:pt>
                <c:pt idx="376">
                  <c:v>-2546453.3965245709</c:v>
                </c:pt>
                <c:pt idx="377">
                  <c:v>-2543791.4691943973</c:v>
                </c:pt>
                <c:pt idx="378">
                  <c:v>-2541129.5418642238</c:v>
                </c:pt>
                <c:pt idx="379">
                  <c:v>-2538467.6145340502</c:v>
                </c:pt>
                <c:pt idx="380">
                  <c:v>-2535805.6872038767</c:v>
                </c:pt>
                <c:pt idx="381">
                  <c:v>-2533143.7598737031</c:v>
                </c:pt>
                <c:pt idx="382">
                  <c:v>-2530481.8325435296</c:v>
                </c:pt>
                <c:pt idx="383">
                  <c:v>-2527819.905213356</c:v>
                </c:pt>
                <c:pt idx="384">
                  <c:v>-2525157.9778831825</c:v>
                </c:pt>
                <c:pt idx="385">
                  <c:v>-2522496.0505530089</c:v>
                </c:pt>
                <c:pt idx="386">
                  <c:v>-2519834.1232228354</c:v>
                </c:pt>
                <c:pt idx="387">
                  <c:v>-2517172.1958926618</c:v>
                </c:pt>
                <c:pt idx="388">
                  <c:v>-2514510.2685624883</c:v>
                </c:pt>
                <c:pt idx="389">
                  <c:v>-2511848.3412323147</c:v>
                </c:pt>
                <c:pt idx="390">
                  <c:v>-2509186.4139021412</c:v>
                </c:pt>
                <c:pt idx="391">
                  <c:v>-2506524.4865719676</c:v>
                </c:pt>
                <c:pt idx="392">
                  <c:v>-2503862.559241794</c:v>
                </c:pt>
                <c:pt idx="393">
                  <c:v>-2501200.6319116205</c:v>
                </c:pt>
                <c:pt idx="394">
                  <c:v>-2498538.7045814469</c:v>
                </c:pt>
                <c:pt idx="395">
                  <c:v>-2495876.7772512734</c:v>
                </c:pt>
                <c:pt idx="396">
                  <c:v>-2493214.8499210998</c:v>
                </c:pt>
                <c:pt idx="397">
                  <c:v>-2490552.9225909263</c:v>
                </c:pt>
                <c:pt idx="398">
                  <c:v>-2487890.9952607527</c:v>
                </c:pt>
                <c:pt idx="399">
                  <c:v>-2485229.0679305792</c:v>
                </c:pt>
                <c:pt idx="400">
                  <c:v>-2482567.1406004056</c:v>
                </c:pt>
                <c:pt idx="401">
                  <c:v>-2479905.2132702321</c:v>
                </c:pt>
                <c:pt idx="402">
                  <c:v>-2477243.2859400585</c:v>
                </c:pt>
                <c:pt idx="403">
                  <c:v>-2474581.358609885</c:v>
                </c:pt>
                <c:pt idx="404">
                  <c:v>-2471919.4312797114</c:v>
                </c:pt>
                <c:pt idx="405">
                  <c:v>-2469257.5039495379</c:v>
                </c:pt>
                <c:pt idx="406">
                  <c:v>-2466595.5766193643</c:v>
                </c:pt>
                <c:pt idx="407">
                  <c:v>-2463933.6492891908</c:v>
                </c:pt>
                <c:pt idx="408">
                  <c:v>-2461271.7219590172</c:v>
                </c:pt>
                <c:pt idx="409">
                  <c:v>-2458609.7946288437</c:v>
                </c:pt>
                <c:pt idx="410">
                  <c:v>-2455947.8672986701</c:v>
                </c:pt>
                <c:pt idx="411">
                  <c:v>-2453285.9399684966</c:v>
                </c:pt>
                <c:pt idx="412">
                  <c:v>-2450624.012638323</c:v>
                </c:pt>
                <c:pt idx="413">
                  <c:v>-2447962.0853081495</c:v>
                </c:pt>
                <c:pt idx="414">
                  <c:v>-2445300.1579779759</c:v>
                </c:pt>
                <c:pt idx="415">
                  <c:v>-2442638.2306478024</c:v>
                </c:pt>
                <c:pt idx="416">
                  <c:v>-2439976.3033176288</c:v>
                </c:pt>
                <c:pt idx="417">
                  <c:v>-2437314.3759874552</c:v>
                </c:pt>
                <c:pt idx="418">
                  <c:v>-2434652.4486572817</c:v>
                </c:pt>
                <c:pt idx="419">
                  <c:v>-2431990.5213271081</c:v>
                </c:pt>
                <c:pt idx="420">
                  <c:v>-2429328.5939969346</c:v>
                </c:pt>
                <c:pt idx="421">
                  <c:v>-2426666.666666761</c:v>
                </c:pt>
                <c:pt idx="422">
                  <c:v>-2424004.7393365875</c:v>
                </c:pt>
                <c:pt idx="423">
                  <c:v>-2421342.8120064139</c:v>
                </c:pt>
                <c:pt idx="424">
                  <c:v>-2418680.8846762404</c:v>
                </c:pt>
                <c:pt idx="425">
                  <c:v>-2416018.9573460668</c:v>
                </c:pt>
                <c:pt idx="426">
                  <c:v>-2413357.0300158933</c:v>
                </c:pt>
                <c:pt idx="427">
                  <c:v>-2410695.1026857197</c:v>
                </c:pt>
                <c:pt idx="428">
                  <c:v>-2408033.1753555462</c:v>
                </c:pt>
                <c:pt idx="429">
                  <c:v>-2405371.2480253726</c:v>
                </c:pt>
                <c:pt idx="430">
                  <c:v>-2402709.3206951991</c:v>
                </c:pt>
                <c:pt idx="431">
                  <c:v>-2400047.3933650255</c:v>
                </c:pt>
                <c:pt idx="432">
                  <c:v>-2397385.466034852</c:v>
                </c:pt>
                <c:pt idx="433">
                  <c:v>-2394723.5387046784</c:v>
                </c:pt>
                <c:pt idx="434">
                  <c:v>-2392061.6113745049</c:v>
                </c:pt>
                <c:pt idx="435">
                  <c:v>-2389399.6840443313</c:v>
                </c:pt>
                <c:pt idx="436">
                  <c:v>-2386737.7567141578</c:v>
                </c:pt>
                <c:pt idx="437">
                  <c:v>-2384075.8293839842</c:v>
                </c:pt>
                <c:pt idx="438">
                  <c:v>-2381413.9020538107</c:v>
                </c:pt>
                <c:pt idx="439">
                  <c:v>-2378751.9747236371</c:v>
                </c:pt>
                <c:pt idx="440">
                  <c:v>-2376090.0473934636</c:v>
                </c:pt>
                <c:pt idx="441">
                  <c:v>-2373428.12006329</c:v>
                </c:pt>
                <c:pt idx="442">
                  <c:v>-2370766.1927331164</c:v>
                </c:pt>
                <c:pt idx="443">
                  <c:v>-2368104.2654029429</c:v>
                </c:pt>
                <c:pt idx="444">
                  <c:v>-2365442.3380727693</c:v>
                </c:pt>
                <c:pt idx="445">
                  <c:v>-2362780.4107425958</c:v>
                </c:pt>
                <c:pt idx="446">
                  <c:v>-2360118.4834124222</c:v>
                </c:pt>
                <c:pt idx="447">
                  <c:v>-2357456.5560822487</c:v>
                </c:pt>
                <c:pt idx="448">
                  <c:v>-2354794.6287520751</c:v>
                </c:pt>
                <c:pt idx="449">
                  <c:v>-2352132.7014219016</c:v>
                </c:pt>
                <c:pt idx="450">
                  <c:v>-2349470.774091728</c:v>
                </c:pt>
                <c:pt idx="451">
                  <c:v>-2346808.8467615545</c:v>
                </c:pt>
                <c:pt idx="452">
                  <c:v>-2344146.9194313809</c:v>
                </c:pt>
                <c:pt idx="453">
                  <c:v>-2341484.9921012074</c:v>
                </c:pt>
                <c:pt idx="454">
                  <c:v>-2338823.0647710338</c:v>
                </c:pt>
                <c:pt idx="455">
                  <c:v>-2336161.1374408603</c:v>
                </c:pt>
                <c:pt idx="456">
                  <c:v>-2333499.2101106867</c:v>
                </c:pt>
                <c:pt idx="457">
                  <c:v>-2330837.2827805132</c:v>
                </c:pt>
                <c:pt idx="458">
                  <c:v>-2328175.3554503396</c:v>
                </c:pt>
                <c:pt idx="459">
                  <c:v>-2325513.4281201661</c:v>
                </c:pt>
                <c:pt idx="460">
                  <c:v>-2322851.5007899925</c:v>
                </c:pt>
                <c:pt idx="461">
                  <c:v>-2320189.573459819</c:v>
                </c:pt>
                <c:pt idx="462">
                  <c:v>-2317527.6461296454</c:v>
                </c:pt>
                <c:pt idx="463">
                  <c:v>-2314865.7187994719</c:v>
                </c:pt>
                <c:pt idx="464">
                  <c:v>-2312203.7914692983</c:v>
                </c:pt>
                <c:pt idx="465">
                  <c:v>-2309541.8641391248</c:v>
                </c:pt>
                <c:pt idx="466">
                  <c:v>-2306879.9368089512</c:v>
                </c:pt>
                <c:pt idx="467">
                  <c:v>-2304218.0094787776</c:v>
                </c:pt>
                <c:pt idx="468">
                  <c:v>-2301556.0821486041</c:v>
                </c:pt>
                <c:pt idx="469">
                  <c:v>-2298894.1548184305</c:v>
                </c:pt>
                <c:pt idx="470">
                  <c:v>-2296232.227488257</c:v>
                </c:pt>
                <c:pt idx="471">
                  <c:v>-2293570.3001580834</c:v>
                </c:pt>
                <c:pt idx="472">
                  <c:v>-2290908.3728279099</c:v>
                </c:pt>
                <c:pt idx="473">
                  <c:v>-2288246.4454977363</c:v>
                </c:pt>
                <c:pt idx="474">
                  <c:v>-2285584.5181675628</c:v>
                </c:pt>
                <c:pt idx="475">
                  <c:v>-2282922.5908373892</c:v>
                </c:pt>
                <c:pt idx="476">
                  <c:v>-2280260.6635072157</c:v>
                </c:pt>
                <c:pt idx="477">
                  <c:v>-2277598.7361770421</c:v>
                </c:pt>
                <c:pt idx="478">
                  <c:v>-2274936.8088468686</c:v>
                </c:pt>
                <c:pt idx="479">
                  <c:v>-2272274.881516695</c:v>
                </c:pt>
                <c:pt idx="480">
                  <c:v>-2269612.9541865215</c:v>
                </c:pt>
                <c:pt idx="481">
                  <c:v>-2266951.0268563479</c:v>
                </c:pt>
                <c:pt idx="482">
                  <c:v>-2264289.0995261744</c:v>
                </c:pt>
                <c:pt idx="483">
                  <c:v>-2261627.1721960008</c:v>
                </c:pt>
                <c:pt idx="484">
                  <c:v>-2258965.2448658273</c:v>
                </c:pt>
                <c:pt idx="485">
                  <c:v>-2256303.3175356537</c:v>
                </c:pt>
                <c:pt idx="486">
                  <c:v>-2253641.3902054802</c:v>
                </c:pt>
                <c:pt idx="487">
                  <c:v>-2250979.4628753066</c:v>
                </c:pt>
                <c:pt idx="488">
                  <c:v>-2248317.5355451331</c:v>
                </c:pt>
                <c:pt idx="489">
                  <c:v>-2245655.6082149595</c:v>
                </c:pt>
                <c:pt idx="490">
                  <c:v>-2242993.680884786</c:v>
                </c:pt>
                <c:pt idx="491">
                  <c:v>-2240331.7535546124</c:v>
                </c:pt>
                <c:pt idx="492">
                  <c:v>-2237669.8262244388</c:v>
                </c:pt>
                <c:pt idx="493">
                  <c:v>-2235007.8988942653</c:v>
                </c:pt>
                <c:pt idx="494">
                  <c:v>-2232345.9715640917</c:v>
                </c:pt>
                <c:pt idx="495">
                  <c:v>-2229684.0442339182</c:v>
                </c:pt>
                <c:pt idx="496">
                  <c:v>-2227022.1169037446</c:v>
                </c:pt>
                <c:pt idx="497">
                  <c:v>-2224360.1895735711</c:v>
                </c:pt>
                <c:pt idx="498">
                  <c:v>-2221698.2622433975</c:v>
                </c:pt>
                <c:pt idx="499">
                  <c:v>-2219036.334913224</c:v>
                </c:pt>
                <c:pt idx="500">
                  <c:v>-2216374.4075830504</c:v>
                </c:pt>
                <c:pt idx="501">
                  <c:v>-2213712.4802528769</c:v>
                </c:pt>
                <c:pt idx="502">
                  <c:v>-2211050.5529227033</c:v>
                </c:pt>
                <c:pt idx="503">
                  <c:v>-2208388.6255925298</c:v>
                </c:pt>
                <c:pt idx="504">
                  <c:v>-2205726.6982623562</c:v>
                </c:pt>
                <c:pt idx="505">
                  <c:v>-2203064.7709321827</c:v>
                </c:pt>
                <c:pt idx="506">
                  <c:v>-2200402.8436020091</c:v>
                </c:pt>
                <c:pt idx="507">
                  <c:v>-2197740.9162718356</c:v>
                </c:pt>
                <c:pt idx="508">
                  <c:v>-2195078.988941662</c:v>
                </c:pt>
                <c:pt idx="509">
                  <c:v>-2192417.0616114885</c:v>
                </c:pt>
                <c:pt idx="510">
                  <c:v>-2189755.1342813149</c:v>
                </c:pt>
                <c:pt idx="511">
                  <c:v>-2187093.2069511414</c:v>
                </c:pt>
                <c:pt idx="512">
                  <c:v>-2184431.2796209678</c:v>
                </c:pt>
                <c:pt idx="513">
                  <c:v>-2181769.3522907943</c:v>
                </c:pt>
                <c:pt idx="514">
                  <c:v>-2179107.4249606207</c:v>
                </c:pt>
                <c:pt idx="515">
                  <c:v>-2176445.4976304471</c:v>
                </c:pt>
                <c:pt idx="516">
                  <c:v>-2173783.5703002736</c:v>
                </c:pt>
                <c:pt idx="517">
                  <c:v>-2171121.6429701</c:v>
                </c:pt>
                <c:pt idx="518">
                  <c:v>-2168459.7156399265</c:v>
                </c:pt>
                <c:pt idx="519">
                  <c:v>-2165797.7883097529</c:v>
                </c:pt>
                <c:pt idx="520">
                  <c:v>-2163135.8609795794</c:v>
                </c:pt>
                <c:pt idx="521">
                  <c:v>-2160473.9336494058</c:v>
                </c:pt>
                <c:pt idx="522">
                  <c:v>-2157812.0063192323</c:v>
                </c:pt>
                <c:pt idx="523">
                  <c:v>-2155150.0789890587</c:v>
                </c:pt>
                <c:pt idx="524">
                  <c:v>-2152488.1516588852</c:v>
                </c:pt>
                <c:pt idx="525">
                  <c:v>-2149826.2243287116</c:v>
                </c:pt>
                <c:pt idx="526">
                  <c:v>-2147164.2969985381</c:v>
                </c:pt>
                <c:pt idx="527">
                  <c:v>-2144502.3696683645</c:v>
                </c:pt>
                <c:pt idx="528">
                  <c:v>-2141840.442338191</c:v>
                </c:pt>
                <c:pt idx="529">
                  <c:v>-2139178.5150080174</c:v>
                </c:pt>
                <c:pt idx="530">
                  <c:v>-2136516.5876778439</c:v>
                </c:pt>
                <c:pt idx="531">
                  <c:v>-2133854.6603476703</c:v>
                </c:pt>
                <c:pt idx="532">
                  <c:v>-2131192.7330174968</c:v>
                </c:pt>
                <c:pt idx="533">
                  <c:v>-2128530.8056873232</c:v>
                </c:pt>
                <c:pt idx="534">
                  <c:v>-2125868.8783571497</c:v>
                </c:pt>
                <c:pt idx="535">
                  <c:v>-2123206.9510269761</c:v>
                </c:pt>
                <c:pt idx="536">
                  <c:v>-2120545.0236968026</c:v>
                </c:pt>
                <c:pt idx="537">
                  <c:v>-2117883.096366629</c:v>
                </c:pt>
                <c:pt idx="538">
                  <c:v>-2115221.1690364555</c:v>
                </c:pt>
                <c:pt idx="539">
                  <c:v>-2112559.2417062819</c:v>
                </c:pt>
                <c:pt idx="540">
                  <c:v>-2109897.3143761083</c:v>
                </c:pt>
                <c:pt idx="541">
                  <c:v>-2107235.3870459348</c:v>
                </c:pt>
                <c:pt idx="542">
                  <c:v>-2104573.4597157612</c:v>
                </c:pt>
                <c:pt idx="543">
                  <c:v>-2101911.5323855877</c:v>
                </c:pt>
                <c:pt idx="544">
                  <c:v>-2099249.6050554141</c:v>
                </c:pt>
                <c:pt idx="545">
                  <c:v>-2096587.6777252404</c:v>
                </c:pt>
                <c:pt idx="546">
                  <c:v>-2093925.7503950666</c:v>
                </c:pt>
                <c:pt idx="547">
                  <c:v>-2091263.8230648928</c:v>
                </c:pt>
                <c:pt idx="548">
                  <c:v>-2088601.895734719</c:v>
                </c:pt>
                <c:pt idx="549">
                  <c:v>-2085939.9684045452</c:v>
                </c:pt>
                <c:pt idx="550">
                  <c:v>-2083278.0410743714</c:v>
                </c:pt>
                <c:pt idx="551">
                  <c:v>-2080616.1137441976</c:v>
                </c:pt>
                <c:pt idx="552">
                  <c:v>-2077954.1864140239</c:v>
                </c:pt>
                <c:pt idx="553">
                  <c:v>-2075292.2590838501</c:v>
                </c:pt>
                <c:pt idx="554">
                  <c:v>-2072630.3317536763</c:v>
                </c:pt>
                <c:pt idx="555">
                  <c:v>-2069968.4044235025</c:v>
                </c:pt>
                <c:pt idx="556">
                  <c:v>-2067306.4770933287</c:v>
                </c:pt>
                <c:pt idx="557">
                  <c:v>-2064644.5497631549</c:v>
                </c:pt>
                <c:pt idx="558">
                  <c:v>-2061982.6224329812</c:v>
                </c:pt>
                <c:pt idx="559">
                  <c:v>-2059320.6951028074</c:v>
                </c:pt>
                <c:pt idx="560">
                  <c:v>-2056658.7677726336</c:v>
                </c:pt>
                <c:pt idx="561">
                  <c:v>-2053996.8404424598</c:v>
                </c:pt>
                <c:pt idx="562">
                  <c:v>-2051334.913112286</c:v>
                </c:pt>
                <c:pt idx="563">
                  <c:v>-2048672.9857821122</c:v>
                </c:pt>
                <c:pt idx="564">
                  <c:v>-2046011.0584519384</c:v>
                </c:pt>
                <c:pt idx="565">
                  <c:v>-2043349.1311217647</c:v>
                </c:pt>
                <c:pt idx="566">
                  <c:v>-2040687.2037915909</c:v>
                </c:pt>
                <c:pt idx="567">
                  <c:v>-2038025.2764614171</c:v>
                </c:pt>
                <c:pt idx="568">
                  <c:v>-2035363.3491312433</c:v>
                </c:pt>
                <c:pt idx="569">
                  <c:v>-2032701.4218010695</c:v>
                </c:pt>
                <c:pt idx="570">
                  <c:v>-2030039.4944708957</c:v>
                </c:pt>
                <c:pt idx="571">
                  <c:v>-2027377.5671407219</c:v>
                </c:pt>
                <c:pt idx="572">
                  <c:v>-2024715.6398105482</c:v>
                </c:pt>
                <c:pt idx="573">
                  <c:v>-2022053.7124803744</c:v>
                </c:pt>
                <c:pt idx="574">
                  <c:v>-2019391.7851502006</c:v>
                </c:pt>
                <c:pt idx="575">
                  <c:v>-2016729.8578200268</c:v>
                </c:pt>
                <c:pt idx="576">
                  <c:v>-2014067.930489853</c:v>
                </c:pt>
                <c:pt idx="577">
                  <c:v>-2011406.0031596792</c:v>
                </c:pt>
                <c:pt idx="578">
                  <c:v>-2008744.0758295055</c:v>
                </c:pt>
                <c:pt idx="579">
                  <c:v>-2006082.1484993317</c:v>
                </c:pt>
                <c:pt idx="580">
                  <c:v>-2003420.2211691579</c:v>
                </c:pt>
                <c:pt idx="581">
                  <c:v>-2000758.2938389841</c:v>
                </c:pt>
                <c:pt idx="582">
                  <c:v>-1998096.3665088103</c:v>
                </c:pt>
                <c:pt idx="583">
                  <c:v>-1995434.4391786365</c:v>
                </c:pt>
                <c:pt idx="584">
                  <c:v>-1992772.5118484627</c:v>
                </c:pt>
                <c:pt idx="585">
                  <c:v>-1990110.584518289</c:v>
                </c:pt>
                <c:pt idx="586">
                  <c:v>-1987448.6571881152</c:v>
                </c:pt>
                <c:pt idx="587">
                  <c:v>-1984786.7298579414</c:v>
                </c:pt>
                <c:pt idx="588">
                  <c:v>-1982124.8025277676</c:v>
                </c:pt>
                <c:pt idx="589">
                  <c:v>-1979462.8751975938</c:v>
                </c:pt>
                <c:pt idx="590">
                  <c:v>-1976800.94786742</c:v>
                </c:pt>
                <c:pt idx="591">
                  <c:v>-1974139.0205372463</c:v>
                </c:pt>
                <c:pt idx="592">
                  <c:v>-1971477.0932070725</c:v>
                </c:pt>
                <c:pt idx="593">
                  <c:v>-1968815.1658768987</c:v>
                </c:pt>
                <c:pt idx="594">
                  <c:v>-1966153.2385467249</c:v>
                </c:pt>
                <c:pt idx="595">
                  <c:v>-1963491.3112165511</c:v>
                </c:pt>
                <c:pt idx="596">
                  <c:v>-1960829.3838863773</c:v>
                </c:pt>
                <c:pt idx="597">
                  <c:v>-1958167.4565562035</c:v>
                </c:pt>
                <c:pt idx="598">
                  <c:v>-1955505.5292260298</c:v>
                </c:pt>
                <c:pt idx="599">
                  <c:v>-1952843.601895856</c:v>
                </c:pt>
                <c:pt idx="600">
                  <c:v>-1950181.6745656822</c:v>
                </c:pt>
                <c:pt idx="601">
                  <c:v>-1947519.7472355084</c:v>
                </c:pt>
                <c:pt idx="602">
                  <c:v>-1944857.8199053346</c:v>
                </c:pt>
                <c:pt idx="603">
                  <c:v>-1942195.8925751608</c:v>
                </c:pt>
                <c:pt idx="604">
                  <c:v>-1939533.965244987</c:v>
                </c:pt>
                <c:pt idx="605">
                  <c:v>-1936872.0379148133</c:v>
                </c:pt>
                <c:pt idx="606">
                  <c:v>-1934210.1105846395</c:v>
                </c:pt>
                <c:pt idx="607">
                  <c:v>-1931548.1832544657</c:v>
                </c:pt>
                <c:pt idx="608">
                  <c:v>-1928886.2559242919</c:v>
                </c:pt>
                <c:pt idx="609">
                  <c:v>-1926224.3285941181</c:v>
                </c:pt>
                <c:pt idx="610">
                  <c:v>-1923562.4012639443</c:v>
                </c:pt>
                <c:pt idx="611">
                  <c:v>-1920900.4739337706</c:v>
                </c:pt>
                <c:pt idx="612">
                  <c:v>-1918238.5466035968</c:v>
                </c:pt>
                <c:pt idx="613">
                  <c:v>-1915576.619273423</c:v>
                </c:pt>
                <c:pt idx="614">
                  <c:v>-1912914.6919432492</c:v>
                </c:pt>
                <c:pt idx="615">
                  <c:v>-1910252.7646130754</c:v>
                </c:pt>
                <c:pt idx="616">
                  <c:v>-1907590.8372829016</c:v>
                </c:pt>
                <c:pt idx="617">
                  <c:v>-1904928.9099527278</c:v>
                </c:pt>
                <c:pt idx="618">
                  <c:v>-1902266.9826225541</c:v>
                </c:pt>
                <c:pt idx="619">
                  <c:v>-1899605.0552923803</c:v>
                </c:pt>
                <c:pt idx="620">
                  <c:v>-1896943.1279622065</c:v>
                </c:pt>
                <c:pt idx="621">
                  <c:v>-1894281.2006320327</c:v>
                </c:pt>
                <c:pt idx="622">
                  <c:v>-1891619.2733018589</c:v>
                </c:pt>
                <c:pt idx="623">
                  <c:v>-1888957.3459716851</c:v>
                </c:pt>
                <c:pt idx="624">
                  <c:v>-1886295.4186415114</c:v>
                </c:pt>
                <c:pt idx="625">
                  <c:v>-1883633.4913113376</c:v>
                </c:pt>
                <c:pt idx="626">
                  <c:v>-1880971.5639811638</c:v>
                </c:pt>
                <c:pt idx="627">
                  <c:v>-1878309.63665099</c:v>
                </c:pt>
                <c:pt idx="628">
                  <c:v>-1875647.7093208162</c:v>
                </c:pt>
                <c:pt idx="629">
                  <c:v>-1872985.7819906424</c:v>
                </c:pt>
                <c:pt idx="630">
                  <c:v>-1870323.8546604686</c:v>
                </c:pt>
                <c:pt idx="631">
                  <c:v>-1867661.9273302949</c:v>
                </c:pt>
                <c:pt idx="632">
                  <c:v>-1865000.0000001211</c:v>
                </c:pt>
                <c:pt idx="633">
                  <c:v>-1862338.0726699473</c:v>
                </c:pt>
                <c:pt idx="634">
                  <c:v>-1859676.1453397735</c:v>
                </c:pt>
                <c:pt idx="635">
                  <c:v>-1857014.2180095997</c:v>
                </c:pt>
                <c:pt idx="636">
                  <c:v>-1854352.2906794259</c:v>
                </c:pt>
                <c:pt idx="637">
                  <c:v>-1851690.3633492521</c:v>
                </c:pt>
                <c:pt idx="638">
                  <c:v>-1849028.4360190784</c:v>
                </c:pt>
                <c:pt idx="639">
                  <c:v>-1846366.5086889046</c:v>
                </c:pt>
                <c:pt idx="640">
                  <c:v>-1843704.5813587308</c:v>
                </c:pt>
                <c:pt idx="641">
                  <c:v>-1841042.654028557</c:v>
                </c:pt>
                <c:pt idx="642">
                  <c:v>-1838380.7266983832</c:v>
                </c:pt>
                <c:pt idx="643">
                  <c:v>-1835718.7993682094</c:v>
                </c:pt>
                <c:pt idx="644">
                  <c:v>-1833056.8720380357</c:v>
                </c:pt>
                <c:pt idx="645">
                  <c:v>-1830394.9447078619</c:v>
                </c:pt>
                <c:pt idx="646">
                  <c:v>-1827733.0173776881</c:v>
                </c:pt>
                <c:pt idx="647">
                  <c:v>-1825071.0900475143</c:v>
                </c:pt>
                <c:pt idx="648">
                  <c:v>-1822409.1627173405</c:v>
                </c:pt>
                <c:pt idx="649">
                  <c:v>-1819747.2353871667</c:v>
                </c:pt>
                <c:pt idx="650">
                  <c:v>-1817085.3080569929</c:v>
                </c:pt>
                <c:pt idx="651">
                  <c:v>-1814423.3807268192</c:v>
                </c:pt>
                <c:pt idx="652">
                  <c:v>-1811761.4533966454</c:v>
                </c:pt>
                <c:pt idx="653">
                  <c:v>-1809099.5260664716</c:v>
                </c:pt>
                <c:pt idx="654">
                  <c:v>-1806437.5987362978</c:v>
                </c:pt>
                <c:pt idx="655">
                  <c:v>-1803775.671406124</c:v>
                </c:pt>
                <c:pt idx="656">
                  <c:v>-1801113.7440759502</c:v>
                </c:pt>
                <c:pt idx="657">
                  <c:v>-1798451.8167457765</c:v>
                </c:pt>
                <c:pt idx="658">
                  <c:v>-1795789.8894156027</c:v>
                </c:pt>
                <c:pt idx="659">
                  <c:v>-1793127.9620854289</c:v>
                </c:pt>
                <c:pt idx="660">
                  <c:v>-1790466.0347552551</c:v>
                </c:pt>
                <c:pt idx="661">
                  <c:v>-1787804.1074250813</c:v>
                </c:pt>
                <c:pt idx="662">
                  <c:v>-1785142.1800949075</c:v>
                </c:pt>
                <c:pt idx="663">
                  <c:v>-1782480.2527647337</c:v>
                </c:pt>
                <c:pt idx="664">
                  <c:v>-1779818.32543456</c:v>
                </c:pt>
                <c:pt idx="665">
                  <c:v>-1777156.3981043862</c:v>
                </c:pt>
                <c:pt idx="666">
                  <c:v>-1774494.4707742124</c:v>
                </c:pt>
                <c:pt idx="667">
                  <c:v>-1771832.5434440386</c:v>
                </c:pt>
                <c:pt idx="668">
                  <c:v>-1769170.6161138648</c:v>
                </c:pt>
                <c:pt idx="669">
                  <c:v>-1766508.688783691</c:v>
                </c:pt>
                <c:pt idx="670">
                  <c:v>-1763846.7614535172</c:v>
                </c:pt>
                <c:pt idx="671">
                  <c:v>-1761184.8341233435</c:v>
                </c:pt>
                <c:pt idx="672">
                  <c:v>-1758522.9067931697</c:v>
                </c:pt>
                <c:pt idx="673">
                  <c:v>-1755860.9794629959</c:v>
                </c:pt>
                <c:pt idx="674">
                  <c:v>-1753199.0521328221</c:v>
                </c:pt>
                <c:pt idx="675">
                  <c:v>-1750537.1248026483</c:v>
                </c:pt>
                <c:pt idx="676">
                  <c:v>-1747875.1974724745</c:v>
                </c:pt>
                <c:pt idx="677">
                  <c:v>-1745213.2701423008</c:v>
                </c:pt>
                <c:pt idx="678">
                  <c:v>-1742551.342812127</c:v>
                </c:pt>
                <c:pt idx="679">
                  <c:v>-1739889.4154819532</c:v>
                </c:pt>
                <c:pt idx="680">
                  <c:v>-1737227.4881517794</c:v>
                </c:pt>
                <c:pt idx="681">
                  <c:v>-1734565.5608216056</c:v>
                </c:pt>
                <c:pt idx="682">
                  <c:v>-1731903.6334914318</c:v>
                </c:pt>
                <c:pt idx="683">
                  <c:v>-1729241.706161258</c:v>
                </c:pt>
                <c:pt idx="684">
                  <c:v>-1726579.7788310843</c:v>
                </c:pt>
                <c:pt idx="685">
                  <c:v>-1723917.8515009105</c:v>
                </c:pt>
                <c:pt idx="686">
                  <c:v>-1721255.9241707367</c:v>
                </c:pt>
                <c:pt idx="687">
                  <c:v>-1718593.9968405629</c:v>
                </c:pt>
                <c:pt idx="688">
                  <c:v>-1715932.0695103891</c:v>
                </c:pt>
                <c:pt idx="689">
                  <c:v>-1713270.1421802153</c:v>
                </c:pt>
                <c:pt idx="690">
                  <c:v>-1710608.2148500415</c:v>
                </c:pt>
                <c:pt idx="691">
                  <c:v>-1707946.2875198678</c:v>
                </c:pt>
                <c:pt idx="692">
                  <c:v>-1705284.360189694</c:v>
                </c:pt>
                <c:pt idx="693">
                  <c:v>-1702622.4328595202</c:v>
                </c:pt>
                <c:pt idx="694">
                  <c:v>-1699960.5055293464</c:v>
                </c:pt>
                <c:pt idx="695">
                  <c:v>-1697298.5781991726</c:v>
                </c:pt>
                <c:pt idx="696">
                  <c:v>-1694636.6508689988</c:v>
                </c:pt>
                <c:pt idx="697">
                  <c:v>-1691974.7235388251</c:v>
                </c:pt>
                <c:pt idx="698">
                  <c:v>-1689312.7962086513</c:v>
                </c:pt>
                <c:pt idx="699">
                  <c:v>-1686650.8688784775</c:v>
                </c:pt>
                <c:pt idx="700">
                  <c:v>-1683988.9415483037</c:v>
                </c:pt>
                <c:pt idx="701">
                  <c:v>-1681327.0142181299</c:v>
                </c:pt>
                <c:pt idx="702">
                  <c:v>-1678665.0868879561</c:v>
                </c:pt>
                <c:pt idx="703">
                  <c:v>-1676003.1595577823</c:v>
                </c:pt>
                <c:pt idx="704">
                  <c:v>-1673341.2322276086</c:v>
                </c:pt>
                <c:pt idx="705">
                  <c:v>-1670679.3048974348</c:v>
                </c:pt>
                <c:pt idx="706">
                  <c:v>-1668017.377567261</c:v>
                </c:pt>
                <c:pt idx="707">
                  <c:v>-1665355.4502370872</c:v>
                </c:pt>
                <c:pt idx="708">
                  <c:v>-1662693.5229069134</c:v>
                </c:pt>
                <c:pt idx="709">
                  <c:v>-1660031.5955767396</c:v>
                </c:pt>
                <c:pt idx="710">
                  <c:v>-1657369.6682465659</c:v>
                </c:pt>
                <c:pt idx="711">
                  <c:v>-1654707.7409163921</c:v>
                </c:pt>
                <c:pt idx="712">
                  <c:v>-1652045.8135862183</c:v>
                </c:pt>
                <c:pt idx="713">
                  <c:v>-1649383.8862560445</c:v>
                </c:pt>
                <c:pt idx="714">
                  <c:v>-1646721.9589258707</c:v>
                </c:pt>
                <c:pt idx="715">
                  <c:v>-1644060.0315956969</c:v>
                </c:pt>
                <c:pt idx="716">
                  <c:v>-1641398.1042655231</c:v>
                </c:pt>
                <c:pt idx="717">
                  <c:v>-1638736.1769353494</c:v>
                </c:pt>
                <c:pt idx="718">
                  <c:v>-1636074.2496051756</c:v>
                </c:pt>
                <c:pt idx="719">
                  <c:v>-1633412.3222750018</c:v>
                </c:pt>
                <c:pt idx="720">
                  <c:v>-1630750.394944828</c:v>
                </c:pt>
                <c:pt idx="721">
                  <c:v>-1628088.4676146542</c:v>
                </c:pt>
                <c:pt idx="722">
                  <c:v>-1625426.5402844804</c:v>
                </c:pt>
                <c:pt idx="723">
                  <c:v>-1622764.6129543066</c:v>
                </c:pt>
                <c:pt idx="724">
                  <c:v>-1620102.6856241329</c:v>
                </c:pt>
                <c:pt idx="725">
                  <c:v>-1617440.7582939591</c:v>
                </c:pt>
                <c:pt idx="726">
                  <c:v>-1614778.8309637853</c:v>
                </c:pt>
                <c:pt idx="727">
                  <c:v>-1612116.9036336115</c:v>
                </c:pt>
                <c:pt idx="728">
                  <c:v>-1609454.9763034377</c:v>
                </c:pt>
                <c:pt idx="729">
                  <c:v>-1606793.0489732639</c:v>
                </c:pt>
                <c:pt idx="730">
                  <c:v>-1604131.1216430902</c:v>
                </c:pt>
                <c:pt idx="731">
                  <c:v>-1601469.1943129164</c:v>
                </c:pt>
                <c:pt idx="732">
                  <c:v>-1598807.2669827426</c:v>
                </c:pt>
                <c:pt idx="733">
                  <c:v>-1596145.3396525688</c:v>
                </c:pt>
                <c:pt idx="734">
                  <c:v>-1593483.412322395</c:v>
                </c:pt>
                <c:pt idx="735">
                  <c:v>-1590821.4849922212</c:v>
                </c:pt>
                <c:pt idx="736">
                  <c:v>-1588159.5576620474</c:v>
                </c:pt>
                <c:pt idx="737">
                  <c:v>-1585497.6303318737</c:v>
                </c:pt>
                <c:pt idx="738">
                  <c:v>-1582835.7030016999</c:v>
                </c:pt>
                <c:pt idx="739">
                  <c:v>-1580173.7756715261</c:v>
                </c:pt>
                <c:pt idx="740">
                  <c:v>-1577511.8483413523</c:v>
                </c:pt>
                <c:pt idx="741">
                  <c:v>-1574849.9210111785</c:v>
                </c:pt>
                <c:pt idx="742">
                  <c:v>-1572187.9936810047</c:v>
                </c:pt>
                <c:pt idx="743">
                  <c:v>-1569526.066350831</c:v>
                </c:pt>
                <c:pt idx="744">
                  <c:v>-1566864.1390206572</c:v>
                </c:pt>
                <c:pt idx="745">
                  <c:v>-1564202.2116904834</c:v>
                </c:pt>
                <c:pt idx="746">
                  <c:v>-1561540.2843603096</c:v>
                </c:pt>
                <c:pt idx="747">
                  <c:v>-1558878.3570301358</c:v>
                </c:pt>
                <c:pt idx="748">
                  <c:v>-1556216.429699962</c:v>
                </c:pt>
                <c:pt idx="749">
                  <c:v>-1553554.5023697882</c:v>
                </c:pt>
                <c:pt idx="750">
                  <c:v>-1550892.5750396145</c:v>
                </c:pt>
                <c:pt idx="751">
                  <c:v>-1548230.6477094407</c:v>
                </c:pt>
                <c:pt idx="752">
                  <c:v>-1545568.7203792669</c:v>
                </c:pt>
                <c:pt idx="753">
                  <c:v>-1542906.7930490931</c:v>
                </c:pt>
                <c:pt idx="754">
                  <c:v>-1540244.8657189193</c:v>
                </c:pt>
                <c:pt idx="755">
                  <c:v>-1537582.9383887455</c:v>
                </c:pt>
                <c:pt idx="756">
                  <c:v>-1534921.0110585717</c:v>
                </c:pt>
                <c:pt idx="757">
                  <c:v>-1532259.083728398</c:v>
                </c:pt>
                <c:pt idx="758">
                  <c:v>-1529597.1563982242</c:v>
                </c:pt>
                <c:pt idx="759">
                  <c:v>-1526935.2290680504</c:v>
                </c:pt>
                <c:pt idx="760">
                  <c:v>-1524273.3017378766</c:v>
                </c:pt>
                <c:pt idx="761">
                  <c:v>-1521611.3744077028</c:v>
                </c:pt>
                <c:pt idx="762">
                  <c:v>-1518949.447077529</c:v>
                </c:pt>
                <c:pt idx="763">
                  <c:v>-1516287.5197473553</c:v>
                </c:pt>
                <c:pt idx="764">
                  <c:v>-1513625.5924171815</c:v>
                </c:pt>
                <c:pt idx="765">
                  <c:v>-1510963.6650870077</c:v>
                </c:pt>
                <c:pt idx="766">
                  <c:v>-1508301.7377568339</c:v>
                </c:pt>
                <c:pt idx="767">
                  <c:v>-1505639.8104266601</c:v>
                </c:pt>
                <c:pt idx="768">
                  <c:v>-1502977.8830964863</c:v>
                </c:pt>
                <c:pt idx="769">
                  <c:v>-1500315.9557663125</c:v>
                </c:pt>
                <c:pt idx="770">
                  <c:v>-1497654.0284361388</c:v>
                </c:pt>
                <c:pt idx="771">
                  <c:v>-1494992.101105965</c:v>
                </c:pt>
                <c:pt idx="772">
                  <c:v>-1492330.1737757912</c:v>
                </c:pt>
                <c:pt idx="773">
                  <c:v>-1489668.2464456174</c:v>
                </c:pt>
                <c:pt idx="774">
                  <c:v>-1487006.3191154436</c:v>
                </c:pt>
                <c:pt idx="775">
                  <c:v>-1484344.3917852698</c:v>
                </c:pt>
                <c:pt idx="776">
                  <c:v>-1481682.4644550961</c:v>
                </c:pt>
                <c:pt idx="777">
                  <c:v>-1479020.5371249223</c:v>
                </c:pt>
                <c:pt idx="778">
                  <c:v>-1476358.6097947485</c:v>
                </c:pt>
                <c:pt idx="779">
                  <c:v>-1473696.6824645747</c:v>
                </c:pt>
                <c:pt idx="780">
                  <c:v>-1471034.7551344009</c:v>
                </c:pt>
                <c:pt idx="781">
                  <c:v>-1468372.8278042271</c:v>
                </c:pt>
                <c:pt idx="782">
                  <c:v>-1465710.9004740533</c:v>
                </c:pt>
                <c:pt idx="783">
                  <c:v>-1463048.9731438796</c:v>
                </c:pt>
                <c:pt idx="784">
                  <c:v>-1460387.0458137058</c:v>
                </c:pt>
                <c:pt idx="785">
                  <c:v>-1457725.118483532</c:v>
                </c:pt>
                <c:pt idx="786">
                  <c:v>-1455063.1911533582</c:v>
                </c:pt>
                <c:pt idx="787">
                  <c:v>-1452401.2638231844</c:v>
                </c:pt>
                <c:pt idx="788">
                  <c:v>-1449739.3364930106</c:v>
                </c:pt>
                <c:pt idx="789">
                  <c:v>-1447077.4091628368</c:v>
                </c:pt>
                <c:pt idx="790">
                  <c:v>-1444415.4818326631</c:v>
                </c:pt>
                <c:pt idx="791">
                  <c:v>-1441753.5545024893</c:v>
                </c:pt>
                <c:pt idx="792">
                  <c:v>-1439091.6271723155</c:v>
                </c:pt>
                <c:pt idx="793">
                  <c:v>-1436429.6998421417</c:v>
                </c:pt>
                <c:pt idx="794">
                  <c:v>-1433767.7725119679</c:v>
                </c:pt>
                <c:pt idx="795">
                  <c:v>-1431105.8451817941</c:v>
                </c:pt>
                <c:pt idx="796">
                  <c:v>-1428443.9178516204</c:v>
                </c:pt>
                <c:pt idx="797">
                  <c:v>-1425781.9905214466</c:v>
                </c:pt>
                <c:pt idx="798">
                  <c:v>-1423120.0631912728</c:v>
                </c:pt>
                <c:pt idx="799">
                  <c:v>-1420458.135861099</c:v>
                </c:pt>
                <c:pt idx="800">
                  <c:v>-1417796.2085309252</c:v>
                </c:pt>
                <c:pt idx="801">
                  <c:v>-1415134.2812007514</c:v>
                </c:pt>
                <c:pt idx="802">
                  <c:v>-1412472.3538705776</c:v>
                </c:pt>
                <c:pt idx="803">
                  <c:v>-1409810.4265404039</c:v>
                </c:pt>
                <c:pt idx="804">
                  <c:v>-1407148.4992102301</c:v>
                </c:pt>
                <c:pt idx="805">
                  <c:v>-1404486.5718800563</c:v>
                </c:pt>
                <c:pt idx="806">
                  <c:v>-1401824.6445498825</c:v>
                </c:pt>
                <c:pt idx="807">
                  <c:v>-1399162.7172197087</c:v>
                </c:pt>
                <c:pt idx="808">
                  <c:v>-1396500.7898895349</c:v>
                </c:pt>
                <c:pt idx="809">
                  <c:v>-1393838.8625593612</c:v>
                </c:pt>
                <c:pt idx="810">
                  <c:v>-1391176.9352291874</c:v>
                </c:pt>
                <c:pt idx="811">
                  <c:v>-1388515.0078990136</c:v>
                </c:pt>
                <c:pt idx="812">
                  <c:v>-1385853.0805688398</c:v>
                </c:pt>
                <c:pt idx="813">
                  <c:v>-1383191.153238666</c:v>
                </c:pt>
                <c:pt idx="814">
                  <c:v>-1380529.2259084922</c:v>
                </c:pt>
                <c:pt idx="815">
                  <c:v>-1377867.2985783184</c:v>
                </c:pt>
                <c:pt idx="816">
                  <c:v>-1375205.3712481447</c:v>
                </c:pt>
                <c:pt idx="817">
                  <c:v>-1372543.4439179709</c:v>
                </c:pt>
                <c:pt idx="818">
                  <c:v>-1369881.5165877971</c:v>
                </c:pt>
                <c:pt idx="819">
                  <c:v>-1367219.5892576233</c:v>
                </c:pt>
                <c:pt idx="820">
                  <c:v>-1364557.6619274495</c:v>
                </c:pt>
                <c:pt idx="821">
                  <c:v>-1361895.7345972757</c:v>
                </c:pt>
                <c:pt idx="822">
                  <c:v>-1359233.8072671019</c:v>
                </c:pt>
                <c:pt idx="823">
                  <c:v>-1356571.8799369282</c:v>
                </c:pt>
                <c:pt idx="824">
                  <c:v>-1353909.9526067544</c:v>
                </c:pt>
                <c:pt idx="825">
                  <c:v>-1351248.0252765806</c:v>
                </c:pt>
                <c:pt idx="826">
                  <c:v>-1348586.0979464068</c:v>
                </c:pt>
                <c:pt idx="827">
                  <c:v>-1345924.170616233</c:v>
                </c:pt>
                <c:pt idx="828">
                  <c:v>-1343262.2432860592</c:v>
                </c:pt>
                <c:pt idx="829">
                  <c:v>-1340600.3159558855</c:v>
                </c:pt>
                <c:pt idx="830">
                  <c:v>-1337938.3886257117</c:v>
                </c:pt>
                <c:pt idx="831">
                  <c:v>-1335276.4612955379</c:v>
                </c:pt>
                <c:pt idx="832">
                  <c:v>-1332614.5339653641</c:v>
                </c:pt>
                <c:pt idx="833">
                  <c:v>-1329952.6066351903</c:v>
                </c:pt>
                <c:pt idx="834">
                  <c:v>-1327290.6793050165</c:v>
                </c:pt>
                <c:pt idx="835">
                  <c:v>-1324628.7519748427</c:v>
                </c:pt>
                <c:pt idx="836">
                  <c:v>-1321966.824644669</c:v>
                </c:pt>
                <c:pt idx="837">
                  <c:v>-1319304.8973144952</c:v>
                </c:pt>
                <c:pt idx="838">
                  <c:v>-1316642.9699843214</c:v>
                </c:pt>
                <c:pt idx="839">
                  <c:v>-1313981.0426541476</c:v>
                </c:pt>
                <c:pt idx="840">
                  <c:v>-1311319.1153239738</c:v>
                </c:pt>
                <c:pt idx="841">
                  <c:v>-1308657.1879938</c:v>
                </c:pt>
                <c:pt idx="842">
                  <c:v>-1305995.2606636262</c:v>
                </c:pt>
                <c:pt idx="843">
                  <c:v>-1303333.3333334525</c:v>
                </c:pt>
                <c:pt idx="844">
                  <c:v>-1300671.4060032787</c:v>
                </c:pt>
                <c:pt idx="845">
                  <c:v>-1298009.4786731049</c:v>
                </c:pt>
                <c:pt idx="846">
                  <c:v>-1295347.5513429311</c:v>
                </c:pt>
                <c:pt idx="847">
                  <c:v>-1292685.6240127573</c:v>
                </c:pt>
                <c:pt idx="848">
                  <c:v>-1290023.6966825835</c:v>
                </c:pt>
                <c:pt idx="849">
                  <c:v>-1287361.7693524098</c:v>
                </c:pt>
                <c:pt idx="850">
                  <c:v>-1284699.842022236</c:v>
                </c:pt>
                <c:pt idx="851">
                  <c:v>-1282037.9146920622</c:v>
                </c:pt>
                <c:pt idx="852">
                  <c:v>-1279375.9873618884</c:v>
                </c:pt>
                <c:pt idx="853">
                  <c:v>-1276714.0600317146</c:v>
                </c:pt>
                <c:pt idx="854">
                  <c:v>-1274052.1327015408</c:v>
                </c:pt>
                <c:pt idx="855">
                  <c:v>-1271390.205371367</c:v>
                </c:pt>
                <c:pt idx="856">
                  <c:v>-1268728.2780411933</c:v>
                </c:pt>
                <c:pt idx="857">
                  <c:v>-1266066.3507110195</c:v>
                </c:pt>
                <c:pt idx="858">
                  <c:v>-1263404.4233808457</c:v>
                </c:pt>
                <c:pt idx="859">
                  <c:v>-1260742.4960506719</c:v>
                </c:pt>
                <c:pt idx="860">
                  <c:v>-1258080.5687204981</c:v>
                </c:pt>
                <c:pt idx="861">
                  <c:v>-1255418.6413903243</c:v>
                </c:pt>
                <c:pt idx="862">
                  <c:v>-1252756.7140601506</c:v>
                </c:pt>
                <c:pt idx="863">
                  <c:v>-1250094.7867299768</c:v>
                </c:pt>
                <c:pt idx="864">
                  <c:v>-1247432.859399803</c:v>
                </c:pt>
                <c:pt idx="865">
                  <c:v>-1244770.9320696292</c:v>
                </c:pt>
                <c:pt idx="866">
                  <c:v>-1242109.0047394554</c:v>
                </c:pt>
                <c:pt idx="867">
                  <c:v>-1239447.0774092816</c:v>
                </c:pt>
                <c:pt idx="868">
                  <c:v>-1236785.1500791078</c:v>
                </c:pt>
                <c:pt idx="869">
                  <c:v>-1234123.2227489341</c:v>
                </c:pt>
                <c:pt idx="870">
                  <c:v>-1231461.2954187603</c:v>
                </c:pt>
                <c:pt idx="871">
                  <c:v>-1228799.3680885865</c:v>
                </c:pt>
                <c:pt idx="872">
                  <c:v>-1226137.4407584127</c:v>
                </c:pt>
                <c:pt idx="873">
                  <c:v>-1223475.5134282389</c:v>
                </c:pt>
                <c:pt idx="874">
                  <c:v>-1220813.5860980651</c:v>
                </c:pt>
                <c:pt idx="875">
                  <c:v>-1218151.6587678913</c:v>
                </c:pt>
                <c:pt idx="876">
                  <c:v>-1215489.7314377176</c:v>
                </c:pt>
                <c:pt idx="877">
                  <c:v>-1212827.8041075438</c:v>
                </c:pt>
                <c:pt idx="878">
                  <c:v>-1210165.87677737</c:v>
                </c:pt>
                <c:pt idx="879">
                  <c:v>-1207503.9494471962</c:v>
                </c:pt>
                <c:pt idx="880">
                  <c:v>-1204842.0221170224</c:v>
                </c:pt>
                <c:pt idx="881">
                  <c:v>-1202180.0947868486</c:v>
                </c:pt>
                <c:pt idx="882">
                  <c:v>-1199518.1674566749</c:v>
                </c:pt>
                <c:pt idx="883">
                  <c:v>-1196856.2401265011</c:v>
                </c:pt>
                <c:pt idx="884">
                  <c:v>-1194194.3127963273</c:v>
                </c:pt>
                <c:pt idx="885">
                  <c:v>-1191532.3854661535</c:v>
                </c:pt>
                <c:pt idx="886">
                  <c:v>-1188870.4581359797</c:v>
                </c:pt>
                <c:pt idx="887">
                  <c:v>-1186208.5308058059</c:v>
                </c:pt>
                <c:pt idx="888">
                  <c:v>-1183546.6034756321</c:v>
                </c:pt>
                <c:pt idx="889">
                  <c:v>-1180884.6761454584</c:v>
                </c:pt>
                <c:pt idx="890">
                  <c:v>-1178222.7488152846</c:v>
                </c:pt>
                <c:pt idx="891">
                  <c:v>-1175560.8214851108</c:v>
                </c:pt>
                <c:pt idx="892">
                  <c:v>-1172898.894154937</c:v>
                </c:pt>
                <c:pt idx="893">
                  <c:v>-1170236.9668247632</c:v>
                </c:pt>
                <c:pt idx="894">
                  <c:v>-1167575.0394945894</c:v>
                </c:pt>
                <c:pt idx="895">
                  <c:v>-1164913.1121644157</c:v>
                </c:pt>
                <c:pt idx="896">
                  <c:v>-1162251.1848342419</c:v>
                </c:pt>
                <c:pt idx="897">
                  <c:v>-1159589.2575040681</c:v>
                </c:pt>
                <c:pt idx="898">
                  <c:v>-1156927.3301738943</c:v>
                </c:pt>
                <c:pt idx="899">
                  <c:v>-1154265.4028437205</c:v>
                </c:pt>
                <c:pt idx="900">
                  <c:v>-1151603.4755135467</c:v>
                </c:pt>
                <c:pt idx="901">
                  <c:v>-1148941.5481833729</c:v>
                </c:pt>
                <c:pt idx="902">
                  <c:v>-1146279.6208531992</c:v>
                </c:pt>
                <c:pt idx="903">
                  <c:v>-1143617.6935230254</c:v>
                </c:pt>
                <c:pt idx="904">
                  <c:v>-1140955.7661928516</c:v>
                </c:pt>
                <c:pt idx="905">
                  <c:v>-1138293.8388626778</c:v>
                </c:pt>
                <c:pt idx="906">
                  <c:v>-1135631.911532504</c:v>
                </c:pt>
                <c:pt idx="907">
                  <c:v>-1132969.9842023302</c:v>
                </c:pt>
                <c:pt idx="908">
                  <c:v>-1130308.0568721564</c:v>
                </c:pt>
                <c:pt idx="909">
                  <c:v>-1127646.1295419827</c:v>
                </c:pt>
                <c:pt idx="910">
                  <c:v>-1124984.2022118089</c:v>
                </c:pt>
                <c:pt idx="911">
                  <c:v>-1122322.2748816351</c:v>
                </c:pt>
                <c:pt idx="912">
                  <c:v>-1119660.3475514613</c:v>
                </c:pt>
                <c:pt idx="913">
                  <c:v>-1116998.4202212875</c:v>
                </c:pt>
                <c:pt idx="914">
                  <c:v>-1114336.4928911137</c:v>
                </c:pt>
                <c:pt idx="915">
                  <c:v>-1111674.56556094</c:v>
                </c:pt>
                <c:pt idx="916">
                  <c:v>-1109012.6382307662</c:v>
                </c:pt>
                <c:pt idx="917">
                  <c:v>-1106350.7109005924</c:v>
                </c:pt>
                <c:pt idx="918">
                  <c:v>-1103688.7835704186</c:v>
                </c:pt>
                <c:pt idx="919">
                  <c:v>-1101026.8562402448</c:v>
                </c:pt>
                <c:pt idx="920">
                  <c:v>-1098364.928910071</c:v>
                </c:pt>
                <c:pt idx="921">
                  <c:v>-1095703.0015798972</c:v>
                </c:pt>
                <c:pt idx="922">
                  <c:v>-1093041.0742497235</c:v>
                </c:pt>
                <c:pt idx="923">
                  <c:v>-1090379.1469195497</c:v>
                </c:pt>
                <c:pt idx="924">
                  <c:v>-1087717.2195893759</c:v>
                </c:pt>
                <c:pt idx="925">
                  <c:v>-1085055.2922592021</c:v>
                </c:pt>
                <c:pt idx="926">
                  <c:v>-1082393.3649290283</c:v>
                </c:pt>
                <c:pt idx="927">
                  <c:v>-1079731.4375988545</c:v>
                </c:pt>
                <c:pt idx="928">
                  <c:v>-1077069.5102686808</c:v>
                </c:pt>
                <c:pt idx="929">
                  <c:v>-1074407.582938507</c:v>
                </c:pt>
                <c:pt idx="930">
                  <c:v>-1071745.6556083332</c:v>
                </c:pt>
                <c:pt idx="931">
                  <c:v>-1069083.7282781594</c:v>
                </c:pt>
                <c:pt idx="932">
                  <c:v>-1066421.8009479856</c:v>
                </c:pt>
                <c:pt idx="933">
                  <c:v>-1063759.8736178118</c:v>
                </c:pt>
                <c:pt idx="934">
                  <c:v>-1061097.946287638</c:v>
                </c:pt>
                <c:pt idx="935">
                  <c:v>-1058436.0189574643</c:v>
                </c:pt>
                <c:pt idx="936">
                  <c:v>-1055774.0916272905</c:v>
                </c:pt>
                <c:pt idx="937">
                  <c:v>-1053112.1642971167</c:v>
                </c:pt>
                <c:pt idx="938">
                  <c:v>-1050450.2369669429</c:v>
                </c:pt>
                <c:pt idx="939">
                  <c:v>-1047788.3096367691</c:v>
                </c:pt>
                <c:pt idx="940">
                  <c:v>-1045126.3823065953</c:v>
                </c:pt>
                <c:pt idx="941">
                  <c:v>-1042464.4549764215</c:v>
                </c:pt>
                <c:pt idx="942">
                  <c:v>-1039802.5276462478</c:v>
                </c:pt>
                <c:pt idx="943">
                  <c:v>-1037140.600316074</c:v>
                </c:pt>
                <c:pt idx="944">
                  <c:v>-1034478.6729859002</c:v>
                </c:pt>
                <c:pt idx="945">
                  <c:v>-1031816.7456557264</c:v>
                </c:pt>
                <c:pt idx="946">
                  <c:v>-1029154.8183255526</c:v>
                </c:pt>
                <c:pt idx="947">
                  <c:v>-1026492.8909953788</c:v>
                </c:pt>
                <c:pt idx="948">
                  <c:v>-1023830.9636652051</c:v>
                </c:pt>
                <c:pt idx="949">
                  <c:v>-1021169.0363350313</c:v>
                </c:pt>
                <c:pt idx="950">
                  <c:v>-1018507.1090048575</c:v>
                </c:pt>
                <c:pt idx="951">
                  <c:v>-1015845.1816746837</c:v>
                </c:pt>
                <c:pt idx="952">
                  <c:v>-1013183.2543445099</c:v>
                </c:pt>
                <c:pt idx="953">
                  <c:v>-1010521.3270143361</c:v>
                </c:pt>
                <c:pt idx="954">
                  <c:v>-1007859.3996841623</c:v>
                </c:pt>
                <c:pt idx="955">
                  <c:v>-1005197.4723539886</c:v>
                </c:pt>
                <c:pt idx="956">
                  <c:v>-1002535.5450238148</c:v>
                </c:pt>
                <c:pt idx="957">
                  <c:v>-999873.61769364099</c:v>
                </c:pt>
                <c:pt idx="958">
                  <c:v>-997211.69036346721</c:v>
                </c:pt>
                <c:pt idx="959">
                  <c:v>-994549.76303329342</c:v>
                </c:pt>
                <c:pt idx="960">
                  <c:v>-991887.83570311964</c:v>
                </c:pt>
                <c:pt idx="961">
                  <c:v>-989225.90837294585</c:v>
                </c:pt>
                <c:pt idx="962">
                  <c:v>-986563.98104277207</c:v>
                </c:pt>
                <c:pt idx="963">
                  <c:v>-983902.05371259828</c:v>
                </c:pt>
                <c:pt idx="964">
                  <c:v>-981240.1263824245</c:v>
                </c:pt>
                <c:pt idx="965">
                  <c:v>-978578.19905225071</c:v>
                </c:pt>
                <c:pt idx="966">
                  <c:v>-975916.27172207693</c:v>
                </c:pt>
                <c:pt idx="967">
                  <c:v>-973254.34439190314</c:v>
                </c:pt>
                <c:pt idx="968">
                  <c:v>-970592.41706172936</c:v>
                </c:pt>
                <c:pt idx="969">
                  <c:v>-967930.48973155557</c:v>
                </c:pt>
                <c:pt idx="970">
                  <c:v>-965268.56240138179</c:v>
                </c:pt>
                <c:pt idx="971">
                  <c:v>-962606.635071208</c:v>
                </c:pt>
                <c:pt idx="972">
                  <c:v>-959944.70774103422</c:v>
                </c:pt>
                <c:pt idx="973">
                  <c:v>-957282.78041086043</c:v>
                </c:pt>
                <c:pt idx="974">
                  <c:v>-954620.85308068665</c:v>
                </c:pt>
                <c:pt idx="975">
                  <c:v>-951958.92575051286</c:v>
                </c:pt>
                <c:pt idx="976">
                  <c:v>-949296.99842033908</c:v>
                </c:pt>
                <c:pt idx="977">
                  <c:v>-946635.07109016529</c:v>
                </c:pt>
                <c:pt idx="978">
                  <c:v>-943973.14375999151</c:v>
                </c:pt>
                <c:pt idx="979">
                  <c:v>-941311.21642981772</c:v>
                </c:pt>
                <c:pt idx="980">
                  <c:v>-938649.28909964394</c:v>
                </c:pt>
                <c:pt idx="981">
                  <c:v>-935987.36176947015</c:v>
                </c:pt>
                <c:pt idx="982">
                  <c:v>-933325.43443929637</c:v>
                </c:pt>
                <c:pt idx="983">
                  <c:v>-930663.50710912258</c:v>
                </c:pt>
                <c:pt idx="984">
                  <c:v>-928001.5797789488</c:v>
                </c:pt>
                <c:pt idx="985">
                  <c:v>-925339.65244877501</c:v>
                </c:pt>
                <c:pt idx="986">
                  <c:v>-922677.72511860123</c:v>
                </c:pt>
                <c:pt idx="987">
                  <c:v>-920015.79778842744</c:v>
                </c:pt>
                <c:pt idx="988">
                  <c:v>-917353.87045825366</c:v>
                </c:pt>
                <c:pt idx="989">
                  <c:v>-914691.94312807987</c:v>
                </c:pt>
                <c:pt idx="990">
                  <c:v>-912030.01579790609</c:v>
                </c:pt>
                <c:pt idx="991">
                  <c:v>-909368.0884677323</c:v>
                </c:pt>
                <c:pt idx="992">
                  <c:v>-906706.16113755852</c:v>
                </c:pt>
                <c:pt idx="993">
                  <c:v>-904044.23380738473</c:v>
                </c:pt>
                <c:pt idx="994">
                  <c:v>-901382.30647721095</c:v>
                </c:pt>
                <c:pt idx="995">
                  <c:v>-898720.37914703717</c:v>
                </c:pt>
                <c:pt idx="996">
                  <c:v>-896058.45181686338</c:v>
                </c:pt>
                <c:pt idx="997">
                  <c:v>-893396.5244866896</c:v>
                </c:pt>
                <c:pt idx="998">
                  <c:v>-890734.59715651581</c:v>
                </c:pt>
                <c:pt idx="999">
                  <c:v>-888072.66982634203</c:v>
                </c:pt>
                <c:pt idx="1000">
                  <c:v>-885410.74249616824</c:v>
                </c:pt>
                <c:pt idx="1001">
                  <c:v>-882748.81516599446</c:v>
                </c:pt>
                <c:pt idx="1002">
                  <c:v>-880086.88783582067</c:v>
                </c:pt>
                <c:pt idx="1003">
                  <c:v>-877424.96050564689</c:v>
                </c:pt>
                <c:pt idx="1004">
                  <c:v>-874763.0331754731</c:v>
                </c:pt>
                <c:pt idx="1005">
                  <c:v>-872101.10584529932</c:v>
                </c:pt>
                <c:pt idx="1006">
                  <c:v>-869439.17851512553</c:v>
                </c:pt>
                <c:pt idx="1007">
                  <c:v>-866777.25118495175</c:v>
                </c:pt>
                <c:pt idx="1008">
                  <c:v>-864115.32385477796</c:v>
                </c:pt>
                <c:pt idx="1009">
                  <c:v>-861453.39652460418</c:v>
                </c:pt>
                <c:pt idx="1010">
                  <c:v>-858791.46919443039</c:v>
                </c:pt>
                <c:pt idx="1011">
                  <c:v>-856129.54186425661</c:v>
                </c:pt>
                <c:pt idx="1012">
                  <c:v>-853467.61453408282</c:v>
                </c:pt>
                <c:pt idx="1013">
                  <c:v>-850805.68720390904</c:v>
                </c:pt>
                <c:pt idx="1014">
                  <c:v>-848143.75987373525</c:v>
                </c:pt>
                <c:pt idx="1015">
                  <c:v>-845481.83254356147</c:v>
                </c:pt>
                <c:pt idx="1016">
                  <c:v>-842819.90521338768</c:v>
                </c:pt>
                <c:pt idx="1017">
                  <c:v>-840157.9778832139</c:v>
                </c:pt>
                <c:pt idx="1018">
                  <c:v>-837496.05055304011</c:v>
                </c:pt>
                <c:pt idx="1019">
                  <c:v>-834834.12322286633</c:v>
                </c:pt>
                <c:pt idx="1020">
                  <c:v>-832172.19589269254</c:v>
                </c:pt>
                <c:pt idx="1021">
                  <c:v>-829510.26856251876</c:v>
                </c:pt>
                <c:pt idx="1022">
                  <c:v>-826848.34123234497</c:v>
                </c:pt>
                <c:pt idx="1023">
                  <c:v>-824186.41390217119</c:v>
                </c:pt>
                <c:pt idx="1024">
                  <c:v>-821524.4865719974</c:v>
                </c:pt>
                <c:pt idx="1025">
                  <c:v>-818862.55924182362</c:v>
                </c:pt>
                <c:pt idx="1026">
                  <c:v>-816200.63191164983</c:v>
                </c:pt>
                <c:pt idx="1027">
                  <c:v>-813538.70458147605</c:v>
                </c:pt>
                <c:pt idx="1028">
                  <c:v>-810876.77725130226</c:v>
                </c:pt>
                <c:pt idx="1029">
                  <c:v>-808214.84992112848</c:v>
                </c:pt>
                <c:pt idx="1030">
                  <c:v>-805552.92259095469</c:v>
                </c:pt>
                <c:pt idx="1031">
                  <c:v>-802890.99526078091</c:v>
                </c:pt>
                <c:pt idx="1032">
                  <c:v>-800229.06793060713</c:v>
                </c:pt>
                <c:pt idx="1033">
                  <c:v>-797567.14060043334</c:v>
                </c:pt>
                <c:pt idx="1034">
                  <c:v>-794905.21327025956</c:v>
                </c:pt>
                <c:pt idx="1035">
                  <c:v>-792243.28594008577</c:v>
                </c:pt>
                <c:pt idx="1036">
                  <c:v>-789581.35860991199</c:v>
                </c:pt>
                <c:pt idx="1037">
                  <c:v>-786919.4312797382</c:v>
                </c:pt>
                <c:pt idx="1038">
                  <c:v>-784257.50394956442</c:v>
                </c:pt>
                <c:pt idx="1039">
                  <c:v>-781595.57661939063</c:v>
                </c:pt>
                <c:pt idx="1040">
                  <c:v>-778933.64928921685</c:v>
                </c:pt>
                <c:pt idx="1041">
                  <c:v>-776271.72195904306</c:v>
                </c:pt>
                <c:pt idx="1042">
                  <c:v>-773609.79462886928</c:v>
                </c:pt>
                <c:pt idx="1043">
                  <c:v>-770947.86729869549</c:v>
                </c:pt>
                <c:pt idx="1044">
                  <c:v>-768285.93996852171</c:v>
                </c:pt>
                <c:pt idx="1045">
                  <c:v>-765624.01263834792</c:v>
                </c:pt>
                <c:pt idx="1046">
                  <c:v>-762962.08530817414</c:v>
                </c:pt>
                <c:pt idx="1047">
                  <c:v>-760300.15797800035</c:v>
                </c:pt>
                <c:pt idx="1048">
                  <c:v>-757638.23064782657</c:v>
                </c:pt>
                <c:pt idx="1049">
                  <c:v>-754976.30331765278</c:v>
                </c:pt>
                <c:pt idx="1050">
                  <c:v>-752314.375987479</c:v>
                </c:pt>
                <c:pt idx="1051">
                  <c:v>-749652.44865730521</c:v>
                </c:pt>
                <c:pt idx="1052">
                  <c:v>-746990.52132713143</c:v>
                </c:pt>
                <c:pt idx="1053">
                  <c:v>-744328.59399695764</c:v>
                </c:pt>
                <c:pt idx="1054">
                  <c:v>-741666.66666678386</c:v>
                </c:pt>
                <c:pt idx="1055">
                  <c:v>-739004.73933661007</c:v>
                </c:pt>
                <c:pt idx="1056">
                  <c:v>-736342.81200643629</c:v>
                </c:pt>
                <c:pt idx="1057">
                  <c:v>-733680.8846762625</c:v>
                </c:pt>
                <c:pt idx="1058">
                  <c:v>-731018.95734608872</c:v>
                </c:pt>
                <c:pt idx="1059">
                  <c:v>-728357.03001591493</c:v>
                </c:pt>
                <c:pt idx="1060">
                  <c:v>-725695.10268574115</c:v>
                </c:pt>
                <c:pt idx="1061">
                  <c:v>-723033.17535556736</c:v>
                </c:pt>
                <c:pt idx="1062">
                  <c:v>-720371.24802539358</c:v>
                </c:pt>
                <c:pt idx="1063">
                  <c:v>-717709.32069521979</c:v>
                </c:pt>
                <c:pt idx="1064">
                  <c:v>-715047.39336504601</c:v>
                </c:pt>
                <c:pt idx="1065">
                  <c:v>-712385.46603487222</c:v>
                </c:pt>
                <c:pt idx="1066">
                  <c:v>-709723.53870469844</c:v>
                </c:pt>
                <c:pt idx="1067">
                  <c:v>-707061.61137452465</c:v>
                </c:pt>
                <c:pt idx="1068">
                  <c:v>-704399.68404435087</c:v>
                </c:pt>
                <c:pt idx="1069">
                  <c:v>-701737.75671417709</c:v>
                </c:pt>
                <c:pt idx="1070">
                  <c:v>-699075.8293840033</c:v>
                </c:pt>
                <c:pt idx="1071">
                  <c:v>-696413.90205382952</c:v>
                </c:pt>
                <c:pt idx="1072">
                  <c:v>-693751.97472365573</c:v>
                </c:pt>
                <c:pt idx="1073">
                  <c:v>-691090.04739348195</c:v>
                </c:pt>
                <c:pt idx="1074">
                  <c:v>-688428.12006330816</c:v>
                </c:pt>
                <c:pt idx="1075">
                  <c:v>-685766.19273313438</c:v>
                </c:pt>
                <c:pt idx="1076">
                  <c:v>-683104.26540296059</c:v>
                </c:pt>
                <c:pt idx="1077">
                  <c:v>-680442.33807278681</c:v>
                </c:pt>
                <c:pt idx="1078">
                  <c:v>-677780.41074261302</c:v>
                </c:pt>
                <c:pt idx="1079">
                  <c:v>-675118.48341243924</c:v>
                </c:pt>
                <c:pt idx="1080">
                  <c:v>-672456.55608226545</c:v>
                </c:pt>
                <c:pt idx="1081">
                  <c:v>-669794.62875209167</c:v>
                </c:pt>
                <c:pt idx="1082">
                  <c:v>-667132.70142191788</c:v>
                </c:pt>
                <c:pt idx="1083">
                  <c:v>-664470.7740917441</c:v>
                </c:pt>
                <c:pt idx="1084">
                  <c:v>-661808.84676157031</c:v>
                </c:pt>
                <c:pt idx="1085">
                  <c:v>-659146.91943139653</c:v>
                </c:pt>
                <c:pt idx="1086">
                  <c:v>-656484.99210122274</c:v>
                </c:pt>
                <c:pt idx="1087">
                  <c:v>-653823.06477104896</c:v>
                </c:pt>
                <c:pt idx="1088">
                  <c:v>-651161.13744087517</c:v>
                </c:pt>
                <c:pt idx="1089">
                  <c:v>-648499.21011070139</c:v>
                </c:pt>
                <c:pt idx="1090">
                  <c:v>-645837.2827805276</c:v>
                </c:pt>
                <c:pt idx="1091">
                  <c:v>-643175.35545035382</c:v>
                </c:pt>
                <c:pt idx="1092">
                  <c:v>-640513.42812018003</c:v>
                </c:pt>
                <c:pt idx="1093">
                  <c:v>-637851.50079000625</c:v>
                </c:pt>
                <c:pt idx="1094">
                  <c:v>-635189.57345983246</c:v>
                </c:pt>
                <c:pt idx="1095">
                  <c:v>-632527.64612965868</c:v>
                </c:pt>
                <c:pt idx="1096">
                  <c:v>-629865.71879948489</c:v>
                </c:pt>
                <c:pt idx="1097">
                  <c:v>-627203.79146931111</c:v>
                </c:pt>
                <c:pt idx="1098">
                  <c:v>-624541.86413913732</c:v>
                </c:pt>
                <c:pt idx="1099">
                  <c:v>-621879.93680896354</c:v>
                </c:pt>
                <c:pt idx="1100">
                  <c:v>-619218.00947878975</c:v>
                </c:pt>
                <c:pt idx="1101">
                  <c:v>-616556.08214861597</c:v>
                </c:pt>
                <c:pt idx="1102">
                  <c:v>-613894.15481844218</c:v>
                </c:pt>
                <c:pt idx="1103">
                  <c:v>-611232.2274882684</c:v>
                </c:pt>
                <c:pt idx="1104">
                  <c:v>-608570.30015809461</c:v>
                </c:pt>
                <c:pt idx="1105">
                  <c:v>-605908.37282792083</c:v>
                </c:pt>
                <c:pt idx="1106">
                  <c:v>-603246.44549774705</c:v>
                </c:pt>
                <c:pt idx="1107">
                  <c:v>-600584.51816757326</c:v>
                </c:pt>
                <c:pt idx="1108">
                  <c:v>-597922.59083739948</c:v>
                </c:pt>
                <c:pt idx="1109">
                  <c:v>-595260.66350722569</c:v>
                </c:pt>
                <c:pt idx="1110">
                  <c:v>-592598.73617705191</c:v>
                </c:pt>
                <c:pt idx="1111">
                  <c:v>-589936.80884687812</c:v>
                </c:pt>
                <c:pt idx="1112">
                  <c:v>-587274.88151670434</c:v>
                </c:pt>
                <c:pt idx="1113">
                  <c:v>-584612.95418653055</c:v>
                </c:pt>
                <c:pt idx="1114">
                  <c:v>-581951.02685635677</c:v>
                </c:pt>
                <c:pt idx="1115">
                  <c:v>-579289.09952618298</c:v>
                </c:pt>
                <c:pt idx="1116">
                  <c:v>-576627.1721960092</c:v>
                </c:pt>
                <c:pt idx="1117">
                  <c:v>-573965.24486583541</c:v>
                </c:pt>
                <c:pt idx="1118">
                  <c:v>-571303.31753566163</c:v>
                </c:pt>
                <c:pt idx="1119">
                  <c:v>-568641.39020548784</c:v>
                </c:pt>
                <c:pt idx="1120">
                  <c:v>-565979.46287531406</c:v>
                </c:pt>
                <c:pt idx="1121">
                  <c:v>-563317.53554514027</c:v>
                </c:pt>
                <c:pt idx="1122">
                  <c:v>-560655.60821496649</c:v>
                </c:pt>
                <c:pt idx="1123">
                  <c:v>-557993.6808847927</c:v>
                </c:pt>
                <c:pt idx="1124">
                  <c:v>-555331.75355461892</c:v>
                </c:pt>
                <c:pt idx="1125">
                  <c:v>-552669.82622444513</c:v>
                </c:pt>
                <c:pt idx="1126">
                  <c:v>-550007.89889427135</c:v>
                </c:pt>
                <c:pt idx="1127">
                  <c:v>-547345.97156409756</c:v>
                </c:pt>
                <c:pt idx="1128">
                  <c:v>-544684.04423392378</c:v>
                </c:pt>
                <c:pt idx="1129">
                  <c:v>-542022.11690374999</c:v>
                </c:pt>
                <c:pt idx="1130">
                  <c:v>-539360.18957357621</c:v>
                </c:pt>
                <c:pt idx="1131">
                  <c:v>-536698.26224340242</c:v>
                </c:pt>
                <c:pt idx="1132">
                  <c:v>-534036.33491322864</c:v>
                </c:pt>
                <c:pt idx="1133">
                  <c:v>-531374.40758305485</c:v>
                </c:pt>
                <c:pt idx="1134">
                  <c:v>-528712.48025288107</c:v>
                </c:pt>
                <c:pt idx="1135">
                  <c:v>-526050.55292270728</c:v>
                </c:pt>
                <c:pt idx="1136">
                  <c:v>-523388.62559253356</c:v>
                </c:pt>
                <c:pt idx="1137">
                  <c:v>-520726.69826235983</c:v>
                </c:pt>
                <c:pt idx="1138">
                  <c:v>-518064.7709321861</c:v>
                </c:pt>
                <c:pt idx="1139">
                  <c:v>-515402.84360201238</c:v>
                </c:pt>
                <c:pt idx="1140">
                  <c:v>-512740.91627183865</c:v>
                </c:pt>
                <c:pt idx="1141">
                  <c:v>-510078.98894166492</c:v>
                </c:pt>
                <c:pt idx="1142">
                  <c:v>-507417.0616114912</c:v>
                </c:pt>
                <c:pt idx="1143">
                  <c:v>-504755.13428131747</c:v>
                </c:pt>
                <c:pt idx="1144">
                  <c:v>-502093.20695114374</c:v>
                </c:pt>
                <c:pt idx="1145">
                  <c:v>-499431.27962097002</c:v>
                </c:pt>
                <c:pt idx="1146">
                  <c:v>-496769.35229079629</c:v>
                </c:pt>
                <c:pt idx="1147">
                  <c:v>-494107.42496062256</c:v>
                </c:pt>
                <c:pt idx="1148">
                  <c:v>-491445.49763044884</c:v>
                </c:pt>
                <c:pt idx="1149">
                  <c:v>-488783.57030027511</c:v>
                </c:pt>
                <c:pt idx="1150">
                  <c:v>-486121.64297010138</c:v>
                </c:pt>
                <c:pt idx="1151">
                  <c:v>-483459.71563992766</c:v>
                </c:pt>
                <c:pt idx="1152">
                  <c:v>-480797.78830975393</c:v>
                </c:pt>
                <c:pt idx="1153">
                  <c:v>-478135.8609795802</c:v>
                </c:pt>
                <c:pt idx="1154">
                  <c:v>-475473.93364940648</c:v>
                </c:pt>
                <c:pt idx="1155">
                  <c:v>-472812.00631923275</c:v>
                </c:pt>
                <c:pt idx="1156">
                  <c:v>-470150.07898905902</c:v>
                </c:pt>
                <c:pt idx="1157">
                  <c:v>-467488.1516588853</c:v>
                </c:pt>
                <c:pt idx="1158">
                  <c:v>-464826.22432871157</c:v>
                </c:pt>
                <c:pt idx="1159">
                  <c:v>-462164.29699853784</c:v>
                </c:pt>
                <c:pt idx="1160">
                  <c:v>-459502.36966836412</c:v>
                </c:pt>
                <c:pt idx="1161">
                  <c:v>-456840.44233819039</c:v>
                </c:pt>
                <c:pt idx="1162">
                  <c:v>-454178.51500801666</c:v>
                </c:pt>
                <c:pt idx="1163">
                  <c:v>-451516.58767784294</c:v>
                </c:pt>
                <c:pt idx="1164">
                  <c:v>-448854.66034766921</c:v>
                </c:pt>
                <c:pt idx="1165">
                  <c:v>-446192.73301749548</c:v>
                </c:pt>
                <c:pt idx="1166">
                  <c:v>-443530.80568732176</c:v>
                </c:pt>
                <c:pt idx="1167">
                  <c:v>-440868.87835714803</c:v>
                </c:pt>
                <c:pt idx="1168">
                  <c:v>-438206.9510269743</c:v>
                </c:pt>
                <c:pt idx="1169">
                  <c:v>-435545.02369680058</c:v>
                </c:pt>
                <c:pt idx="1170">
                  <c:v>-432883.09636662685</c:v>
                </c:pt>
                <c:pt idx="1171">
                  <c:v>-430221.16903645312</c:v>
                </c:pt>
                <c:pt idx="1172">
                  <c:v>-427559.2417062794</c:v>
                </c:pt>
                <c:pt idx="1173">
                  <c:v>-424897.31437610567</c:v>
                </c:pt>
                <c:pt idx="1174">
                  <c:v>-422235.38704593194</c:v>
                </c:pt>
                <c:pt idx="1175">
                  <c:v>-419573.45971575822</c:v>
                </c:pt>
                <c:pt idx="1176">
                  <c:v>-416911.53238558449</c:v>
                </c:pt>
                <c:pt idx="1177">
                  <c:v>-414249.60505541076</c:v>
                </c:pt>
                <c:pt idx="1178">
                  <c:v>-411587.67772523704</c:v>
                </c:pt>
                <c:pt idx="1179">
                  <c:v>-408925.75039506331</c:v>
                </c:pt>
                <c:pt idx="1180">
                  <c:v>-406263.82306488958</c:v>
                </c:pt>
                <c:pt idx="1181">
                  <c:v>-403601.89573471586</c:v>
                </c:pt>
                <c:pt idx="1182">
                  <c:v>-400939.96840454213</c:v>
                </c:pt>
                <c:pt idx="1183">
                  <c:v>-398278.0410743684</c:v>
                </c:pt>
                <c:pt idx="1184">
                  <c:v>-395616.11374419468</c:v>
                </c:pt>
                <c:pt idx="1185">
                  <c:v>-392954.18641402095</c:v>
                </c:pt>
                <c:pt idx="1186">
                  <c:v>-390292.25908384722</c:v>
                </c:pt>
                <c:pt idx="1187">
                  <c:v>-387630.3317536735</c:v>
                </c:pt>
                <c:pt idx="1188">
                  <c:v>-384968.40442349977</c:v>
                </c:pt>
                <c:pt idx="1189">
                  <c:v>-382306.47709332604</c:v>
                </c:pt>
                <c:pt idx="1190">
                  <c:v>-379644.54976315232</c:v>
                </c:pt>
                <c:pt idx="1191">
                  <c:v>-376982.62243297859</c:v>
                </c:pt>
                <c:pt idx="1192">
                  <c:v>-374320.69510280486</c:v>
                </c:pt>
                <c:pt idx="1193">
                  <c:v>-371658.76777263114</c:v>
                </c:pt>
                <c:pt idx="1194">
                  <c:v>-368996.84044245741</c:v>
                </c:pt>
                <c:pt idx="1195">
                  <c:v>-366334.91311228368</c:v>
                </c:pt>
                <c:pt idx="1196">
                  <c:v>-363672.98578210996</c:v>
                </c:pt>
                <c:pt idx="1197">
                  <c:v>-361011.05845193623</c:v>
                </c:pt>
                <c:pt idx="1198">
                  <c:v>-358349.1311217625</c:v>
                </c:pt>
                <c:pt idx="1199">
                  <c:v>-355687.20379158878</c:v>
                </c:pt>
                <c:pt idx="1200">
                  <c:v>-353025.27646141505</c:v>
                </c:pt>
                <c:pt idx="1201">
                  <c:v>-350363.34913124132</c:v>
                </c:pt>
                <c:pt idx="1202">
                  <c:v>-347701.4218010676</c:v>
                </c:pt>
                <c:pt idx="1203">
                  <c:v>-345039.49447089387</c:v>
                </c:pt>
                <c:pt idx="1204">
                  <c:v>-342377.56714072014</c:v>
                </c:pt>
                <c:pt idx="1205">
                  <c:v>-339715.63981054642</c:v>
                </c:pt>
                <c:pt idx="1206">
                  <c:v>-337053.71248037269</c:v>
                </c:pt>
                <c:pt idx="1207">
                  <c:v>-334391.78515019896</c:v>
                </c:pt>
                <c:pt idx="1208">
                  <c:v>-331729.85782002524</c:v>
                </c:pt>
                <c:pt idx="1209">
                  <c:v>-329067.93048985151</c:v>
                </c:pt>
                <c:pt idx="1210">
                  <c:v>-326406.00315967778</c:v>
                </c:pt>
                <c:pt idx="1211">
                  <c:v>-323744.07582950406</c:v>
                </c:pt>
                <c:pt idx="1212">
                  <c:v>-321082.14849933033</c:v>
                </c:pt>
                <c:pt idx="1213">
                  <c:v>-318420.2211691566</c:v>
                </c:pt>
                <c:pt idx="1214">
                  <c:v>-315758.29383898288</c:v>
                </c:pt>
                <c:pt idx="1215">
                  <c:v>-313096.36650880915</c:v>
                </c:pt>
                <c:pt idx="1216">
                  <c:v>-310434.43917863542</c:v>
                </c:pt>
                <c:pt idx="1217">
                  <c:v>-307772.5118484617</c:v>
                </c:pt>
                <c:pt idx="1218">
                  <c:v>-305110.58451828797</c:v>
                </c:pt>
                <c:pt idx="1219">
                  <c:v>-302448.65718811424</c:v>
                </c:pt>
                <c:pt idx="1220">
                  <c:v>-299786.72985794052</c:v>
                </c:pt>
                <c:pt idx="1221">
                  <c:v>-297124.80252776679</c:v>
                </c:pt>
                <c:pt idx="1222">
                  <c:v>-294462.87519759306</c:v>
                </c:pt>
                <c:pt idx="1223">
                  <c:v>-291800.94786741934</c:v>
                </c:pt>
                <c:pt idx="1224">
                  <c:v>-289139.02053724561</c:v>
                </c:pt>
                <c:pt idx="1225">
                  <c:v>-286477.09320707188</c:v>
                </c:pt>
                <c:pt idx="1226">
                  <c:v>-283815.16587689816</c:v>
                </c:pt>
                <c:pt idx="1227">
                  <c:v>-281153.23854672443</c:v>
                </c:pt>
                <c:pt idx="1228">
                  <c:v>-278491.3112165507</c:v>
                </c:pt>
                <c:pt idx="1229">
                  <c:v>-275829.38388637698</c:v>
                </c:pt>
                <c:pt idx="1230">
                  <c:v>-273167.45655620325</c:v>
                </c:pt>
                <c:pt idx="1231">
                  <c:v>-270505.52922602952</c:v>
                </c:pt>
                <c:pt idx="1232">
                  <c:v>-267843.6018958558</c:v>
                </c:pt>
                <c:pt idx="1233">
                  <c:v>-265181.67456568207</c:v>
                </c:pt>
                <c:pt idx="1234">
                  <c:v>-262519.74723550834</c:v>
                </c:pt>
                <c:pt idx="1235">
                  <c:v>-259857.81990533459</c:v>
                </c:pt>
                <c:pt idx="1236">
                  <c:v>-257195.89257516083</c:v>
                </c:pt>
                <c:pt idx="1237">
                  <c:v>-254533.96524498708</c:v>
                </c:pt>
                <c:pt idx="1238">
                  <c:v>-251872.03791481332</c:v>
                </c:pt>
                <c:pt idx="1239">
                  <c:v>-249210.11058463957</c:v>
                </c:pt>
                <c:pt idx="1240">
                  <c:v>-246548.18325446581</c:v>
                </c:pt>
                <c:pt idx="1241">
                  <c:v>-243886.25592429205</c:v>
                </c:pt>
                <c:pt idx="1242">
                  <c:v>-241224.3285941183</c:v>
                </c:pt>
                <c:pt idx="1243">
                  <c:v>-238562.40126394454</c:v>
                </c:pt>
                <c:pt idx="1244">
                  <c:v>-235900.47393377079</c:v>
                </c:pt>
                <c:pt idx="1245">
                  <c:v>-233238.54660359703</c:v>
                </c:pt>
                <c:pt idx="1246">
                  <c:v>-230576.61927342328</c:v>
                </c:pt>
                <c:pt idx="1247">
                  <c:v>-227914.69194324952</c:v>
                </c:pt>
                <c:pt idx="1248">
                  <c:v>-225252.76461307576</c:v>
                </c:pt>
                <c:pt idx="1249">
                  <c:v>-222590.83728290201</c:v>
                </c:pt>
                <c:pt idx="1250">
                  <c:v>-219928.90995272825</c:v>
                </c:pt>
                <c:pt idx="1251">
                  <c:v>-217266.9826225545</c:v>
                </c:pt>
                <c:pt idx="1252">
                  <c:v>-214605.05529238074</c:v>
                </c:pt>
                <c:pt idx="1253">
                  <c:v>-211943.12796220699</c:v>
                </c:pt>
                <c:pt idx="1254">
                  <c:v>-209281.20063203323</c:v>
                </c:pt>
                <c:pt idx="1255">
                  <c:v>-206619.27330185947</c:v>
                </c:pt>
                <c:pt idx="1256">
                  <c:v>-203957.34597168572</c:v>
                </c:pt>
                <c:pt idx="1257">
                  <c:v>-201295.41864151196</c:v>
                </c:pt>
                <c:pt idx="1258">
                  <c:v>-198633.49131133821</c:v>
                </c:pt>
                <c:pt idx="1259">
                  <c:v>-195971.56398116445</c:v>
                </c:pt>
                <c:pt idx="1260">
                  <c:v>-193309.63665099069</c:v>
                </c:pt>
                <c:pt idx="1261">
                  <c:v>-190647.70932081694</c:v>
                </c:pt>
                <c:pt idx="1262">
                  <c:v>-187985.78199064318</c:v>
                </c:pt>
                <c:pt idx="1263">
                  <c:v>-185323.85466046943</c:v>
                </c:pt>
                <c:pt idx="1264">
                  <c:v>-182661.92733029567</c:v>
                </c:pt>
                <c:pt idx="1265">
                  <c:v>-180000.00000012192</c:v>
                </c:pt>
                <c:pt idx="1266">
                  <c:v>-177338.07266994816</c:v>
                </c:pt>
                <c:pt idx="1267">
                  <c:v>-174676.1453397744</c:v>
                </c:pt>
                <c:pt idx="1268">
                  <c:v>-172014.21800960065</c:v>
                </c:pt>
                <c:pt idx="1269">
                  <c:v>-169352.29067942689</c:v>
                </c:pt>
                <c:pt idx="1270">
                  <c:v>-166690.36334925314</c:v>
                </c:pt>
                <c:pt idx="1271">
                  <c:v>-164028.43601907938</c:v>
                </c:pt>
                <c:pt idx="1272">
                  <c:v>-161366.50868890563</c:v>
                </c:pt>
                <c:pt idx="1273">
                  <c:v>-158704.58135873187</c:v>
                </c:pt>
                <c:pt idx="1274">
                  <c:v>-156042.65402855811</c:v>
                </c:pt>
                <c:pt idx="1275">
                  <c:v>-153380.72669838436</c:v>
                </c:pt>
                <c:pt idx="1276">
                  <c:v>-150718.7993682106</c:v>
                </c:pt>
                <c:pt idx="1277">
                  <c:v>-148056.87203803685</c:v>
                </c:pt>
                <c:pt idx="1278">
                  <c:v>-145394.94470786309</c:v>
                </c:pt>
                <c:pt idx="1279">
                  <c:v>-142733.01737768934</c:v>
                </c:pt>
                <c:pt idx="1280">
                  <c:v>-140071.09004751558</c:v>
                </c:pt>
                <c:pt idx="1281">
                  <c:v>-137409.16271734182</c:v>
                </c:pt>
                <c:pt idx="1282">
                  <c:v>-134747.23538716807</c:v>
                </c:pt>
                <c:pt idx="1283">
                  <c:v>-132085.30805699431</c:v>
                </c:pt>
                <c:pt idx="1284">
                  <c:v>-129423.38072682057</c:v>
                </c:pt>
                <c:pt idx="1285">
                  <c:v>-126761.45339664683</c:v>
                </c:pt>
                <c:pt idx="1286">
                  <c:v>-124099.52606647309</c:v>
                </c:pt>
                <c:pt idx="1287">
                  <c:v>-121437.59873629935</c:v>
                </c:pt>
                <c:pt idx="1288">
                  <c:v>-118775.67140612561</c:v>
                </c:pt>
                <c:pt idx="1289">
                  <c:v>-116113.74407595186</c:v>
                </c:pt>
                <c:pt idx="1290">
                  <c:v>-113451.81674577812</c:v>
                </c:pt>
                <c:pt idx="1291">
                  <c:v>-110789.88941560438</c:v>
                </c:pt>
                <c:pt idx="1292">
                  <c:v>-108127.96208543064</c:v>
                </c:pt>
                <c:pt idx="1293">
                  <c:v>-105466.0347552569</c:v>
                </c:pt>
                <c:pt idx="1294">
                  <c:v>-102804.10742508316</c:v>
                </c:pt>
                <c:pt idx="1295">
                  <c:v>-100142.18009490942</c:v>
                </c:pt>
                <c:pt idx="1296">
                  <c:v>-97480.252764735676</c:v>
                </c:pt>
                <c:pt idx="1297">
                  <c:v>-94818.325434561935</c:v>
                </c:pt>
                <c:pt idx="1298">
                  <c:v>-92156.398104388194</c:v>
                </c:pt>
                <c:pt idx="1299">
                  <c:v>-89494.470774214453</c:v>
                </c:pt>
                <c:pt idx="1300">
                  <c:v>-86832.543444040712</c:v>
                </c:pt>
                <c:pt idx="1301">
                  <c:v>-84170.61611386697</c:v>
                </c:pt>
                <c:pt idx="1302">
                  <c:v>-81508.688783693229</c:v>
                </c:pt>
                <c:pt idx="1303">
                  <c:v>-78846.761453519488</c:v>
                </c:pt>
                <c:pt idx="1304">
                  <c:v>-76184.834123345747</c:v>
                </c:pt>
                <c:pt idx="1305">
                  <c:v>-73522.906793172006</c:v>
                </c:pt>
                <c:pt idx="1306">
                  <c:v>-70860.979462998264</c:v>
                </c:pt>
                <c:pt idx="1307">
                  <c:v>-68199.052132824523</c:v>
                </c:pt>
                <c:pt idx="1308">
                  <c:v>-65537.124802650782</c:v>
                </c:pt>
                <c:pt idx="1309">
                  <c:v>-62875.197472477041</c:v>
                </c:pt>
                <c:pt idx="1310">
                  <c:v>-60213.2701423033</c:v>
                </c:pt>
                <c:pt idx="1311">
                  <c:v>-57551.342812129558</c:v>
                </c:pt>
                <c:pt idx="1312">
                  <c:v>-54889.415481955817</c:v>
                </c:pt>
                <c:pt idx="1313">
                  <c:v>-52227.488151782076</c:v>
                </c:pt>
                <c:pt idx="1314">
                  <c:v>-49565.560821608335</c:v>
                </c:pt>
                <c:pt idx="1315">
                  <c:v>-46903.633491434593</c:v>
                </c:pt>
                <c:pt idx="1316">
                  <c:v>-44241.706161260852</c:v>
                </c:pt>
                <c:pt idx="1317">
                  <c:v>-41579.778831087111</c:v>
                </c:pt>
                <c:pt idx="1318">
                  <c:v>-38917.85150091337</c:v>
                </c:pt>
                <c:pt idx="1319">
                  <c:v>-36255.924170739629</c:v>
                </c:pt>
                <c:pt idx="1320">
                  <c:v>-33593.996840565887</c:v>
                </c:pt>
                <c:pt idx="1321">
                  <c:v>-30932.069510392146</c:v>
                </c:pt>
                <c:pt idx="1322">
                  <c:v>-28270.142180218405</c:v>
                </c:pt>
                <c:pt idx="1323">
                  <c:v>-25608.214850044664</c:v>
                </c:pt>
                <c:pt idx="1324">
                  <c:v>-22946.287519870923</c:v>
                </c:pt>
                <c:pt idx="1325">
                  <c:v>-20284.360189697181</c:v>
                </c:pt>
                <c:pt idx="1326">
                  <c:v>-17622.43285952344</c:v>
                </c:pt>
                <c:pt idx="1327">
                  <c:v>-14960.505529349699</c:v>
                </c:pt>
                <c:pt idx="1328">
                  <c:v>-12298.578199175958</c:v>
                </c:pt>
                <c:pt idx="1329">
                  <c:v>-9636.6508690022165</c:v>
                </c:pt>
                <c:pt idx="1330">
                  <c:v>-6974.7235388284753</c:v>
                </c:pt>
                <c:pt idx="1331">
                  <c:v>-4312.7962086547341</c:v>
                </c:pt>
                <c:pt idx="1332">
                  <c:v>-1650.8688784809924</c:v>
                </c:pt>
                <c:pt idx="1333">
                  <c:v>1011.0584516927493</c:v>
                </c:pt>
                <c:pt idx="1334">
                  <c:v>3672.9857818664909</c:v>
                </c:pt>
                <c:pt idx="1335">
                  <c:v>6334.9131120402326</c:v>
                </c:pt>
                <c:pt idx="1336">
                  <c:v>8996.8404422139738</c:v>
                </c:pt>
                <c:pt idx="1337">
                  <c:v>11658.767772387715</c:v>
                </c:pt>
                <c:pt idx="1338">
                  <c:v>14320.695102561456</c:v>
                </c:pt>
                <c:pt idx="1339">
                  <c:v>16982.622432735199</c:v>
                </c:pt>
                <c:pt idx="1340">
                  <c:v>19644.54976290894</c:v>
                </c:pt>
                <c:pt idx="1341">
                  <c:v>22306.477093082682</c:v>
                </c:pt>
                <c:pt idx="1342">
                  <c:v>24968.404423256423</c:v>
                </c:pt>
                <c:pt idx="1343">
                  <c:v>27630.331753430164</c:v>
                </c:pt>
                <c:pt idx="1344">
                  <c:v>30292.259083603905</c:v>
                </c:pt>
                <c:pt idx="1345">
                  <c:v>32954.18641377765</c:v>
                </c:pt>
                <c:pt idx="1346">
                  <c:v>35616.113743951391</c:v>
                </c:pt>
                <c:pt idx="1347">
                  <c:v>38278.041074125133</c:v>
                </c:pt>
                <c:pt idx="1348">
                  <c:v>40939.968404298874</c:v>
                </c:pt>
                <c:pt idx="1349">
                  <c:v>43601.895734472615</c:v>
                </c:pt>
                <c:pt idx="1350">
                  <c:v>46263.823064646356</c:v>
                </c:pt>
                <c:pt idx="1351">
                  <c:v>48925.750394820097</c:v>
                </c:pt>
                <c:pt idx="1352">
                  <c:v>51587.677724993839</c:v>
                </c:pt>
                <c:pt idx="1353">
                  <c:v>54249.60505516758</c:v>
                </c:pt>
                <c:pt idx="1354">
                  <c:v>56911.532385341321</c:v>
                </c:pt>
                <c:pt idx="1355">
                  <c:v>59573.459715515062</c:v>
                </c:pt>
                <c:pt idx="1356">
                  <c:v>62235.387045688803</c:v>
                </c:pt>
                <c:pt idx="1357">
                  <c:v>64897.314375862545</c:v>
                </c:pt>
                <c:pt idx="1358">
                  <c:v>67559.241706036293</c:v>
                </c:pt>
                <c:pt idx="1359">
                  <c:v>70221.169036210034</c:v>
                </c:pt>
                <c:pt idx="1360">
                  <c:v>72883.096366383776</c:v>
                </c:pt>
                <c:pt idx="1361">
                  <c:v>75545.023696557517</c:v>
                </c:pt>
                <c:pt idx="1362">
                  <c:v>78206.951026731258</c:v>
                </c:pt>
                <c:pt idx="1363">
                  <c:v>80868.878356904999</c:v>
                </c:pt>
                <c:pt idx="1364">
                  <c:v>83530.80568707874</c:v>
                </c:pt>
                <c:pt idx="1365">
                  <c:v>86192.733017252482</c:v>
                </c:pt>
                <c:pt idx="1366">
                  <c:v>88854.660347426223</c:v>
                </c:pt>
                <c:pt idx="1367">
                  <c:v>91516.587677599964</c:v>
                </c:pt>
                <c:pt idx="1368">
                  <c:v>94178.515007773705</c:v>
                </c:pt>
                <c:pt idx="1369">
                  <c:v>96840.442337947447</c:v>
                </c:pt>
                <c:pt idx="1370">
                  <c:v>99502.369668121188</c:v>
                </c:pt>
                <c:pt idx="1371">
                  <c:v>102164.29699829493</c:v>
                </c:pt>
                <c:pt idx="1372">
                  <c:v>104826.22432846867</c:v>
                </c:pt>
                <c:pt idx="1373">
                  <c:v>107488.15165864241</c:v>
                </c:pt>
                <c:pt idx="1374">
                  <c:v>110150.07898881615</c:v>
                </c:pt>
                <c:pt idx="1375">
                  <c:v>112812.00631898989</c:v>
                </c:pt>
                <c:pt idx="1376">
                  <c:v>115473.93364916363</c:v>
                </c:pt>
                <c:pt idx="1377">
                  <c:v>118135.86097933738</c:v>
                </c:pt>
                <c:pt idx="1378">
                  <c:v>120797.78830951112</c:v>
                </c:pt>
                <c:pt idx="1379">
                  <c:v>123459.71563968486</c:v>
                </c:pt>
                <c:pt idx="1380">
                  <c:v>126121.6429698586</c:v>
                </c:pt>
                <c:pt idx="1381">
                  <c:v>128783.57030003234</c:v>
                </c:pt>
                <c:pt idx="1382">
                  <c:v>131445.49763020608</c:v>
                </c:pt>
                <c:pt idx="1383">
                  <c:v>134107.42496037984</c:v>
                </c:pt>
                <c:pt idx="1384">
                  <c:v>136769.35229055359</c:v>
                </c:pt>
                <c:pt idx="1385">
                  <c:v>139431.27962072735</c:v>
                </c:pt>
                <c:pt idx="1386">
                  <c:v>142093.20695090111</c:v>
                </c:pt>
                <c:pt idx="1387">
                  <c:v>144755.13428107486</c:v>
                </c:pt>
                <c:pt idx="1388">
                  <c:v>147417.06161124862</c:v>
                </c:pt>
                <c:pt idx="1389">
                  <c:v>150078.98894142237</c:v>
                </c:pt>
                <c:pt idx="1390">
                  <c:v>152740.91627159613</c:v>
                </c:pt>
                <c:pt idx="1391">
                  <c:v>155402.84360176988</c:v>
                </c:pt>
                <c:pt idx="1392">
                  <c:v>158064.77093194364</c:v>
                </c:pt>
                <c:pt idx="1393">
                  <c:v>160726.6982621174</c:v>
                </c:pt>
                <c:pt idx="1394">
                  <c:v>163388.62559229115</c:v>
                </c:pt>
                <c:pt idx="1395">
                  <c:v>166050.55292246491</c:v>
                </c:pt>
                <c:pt idx="1396">
                  <c:v>168712.48025263866</c:v>
                </c:pt>
                <c:pt idx="1397">
                  <c:v>171374.40758281242</c:v>
                </c:pt>
                <c:pt idx="1398">
                  <c:v>174036.33491298617</c:v>
                </c:pt>
                <c:pt idx="1399">
                  <c:v>176698.26224315993</c:v>
                </c:pt>
                <c:pt idx="1400">
                  <c:v>179360.18957333369</c:v>
                </c:pt>
                <c:pt idx="1401">
                  <c:v>182022.11690350744</c:v>
                </c:pt>
                <c:pt idx="1402">
                  <c:v>184684.0442336812</c:v>
                </c:pt>
                <c:pt idx="1403">
                  <c:v>187345.97156385495</c:v>
                </c:pt>
                <c:pt idx="1404">
                  <c:v>190007.89889402871</c:v>
                </c:pt>
                <c:pt idx="1405">
                  <c:v>192669.82622420246</c:v>
                </c:pt>
                <c:pt idx="1406">
                  <c:v>195331.75355437622</c:v>
                </c:pt>
                <c:pt idx="1407">
                  <c:v>197993.68088454998</c:v>
                </c:pt>
                <c:pt idx="1408">
                  <c:v>200655.60821472373</c:v>
                </c:pt>
                <c:pt idx="1409">
                  <c:v>203317.53554489749</c:v>
                </c:pt>
                <c:pt idx="1410">
                  <c:v>205979.46287507124</c:v>
                </c:pt>
                <c:pt idx="1411">
                  <c:v>208641.390205245</c:v>
                </c:pt>
                <c:pt idx="1412">
                  <c:v>211303.31753541876</c:v>
                </c:pt>
                <c:pt idx="1413">
                  <c:v>213965.24486559251</c:v>
                </c:pt>
                <c:pt idx="1414">
                  <c:v>216627.17219576627</c:v>
                </c:pt>
                <c:pt idx="1415">
                  <c:v>219289.09952594002</c:v>
                </c:pt>
                <c:pt idx="1416">
                  <c:v>221951.02685611378</c:v>
                </c:pt>
                <c:pt idx="1417">
                  <c:v>224612.95418628753</c:v>
                </c:pt>
                <c:pt idx="1418">
                  <c:v>227274.88151646129</c:v>
                </c:pt>
                <c:pt idx="1419">
                  <c:v>229936.80884663505</c:v>
                </c:pt>
                <c:pt idx="1420">
                  <c:v>232598.7361768088</c:v>
                </c:pt>
                <c:pt idx="1421">
                  <c:v>235260.66350698256</c:v>
                </c:pt>
                <c:pt idx="1422">
                  <c:v>237922.59083715631</c:v>
                </c:pt>
                <c:pt idx="1423">
                  <c:v>240584.51816733007</c:v>
                </c:pt>
                <c:pt idx="1424">
                  <c:v>243246.44549750382</c:v>
                </c:pt>
                <c:pt idx="1425">
                  <c:v>245908.37282767758</c:v>
                </c:pt>
                <c:pt idx="1426">
                  <c:v>248570.30015785134</c:v>
                </c:pt>
                <c:pt idx="1427">
                  <c:v>251232.22748802509</c:v>
                </c:pt>
                <c:pt idx="1428">
                  <c:v>253894.15481819885</c:v>
                </c:pt>
                <c:pt idx="1429">
                  <c:v>256556.0821483726</c:v>
                </c:pt>
                <c:pt idx="1430">
                  <c:v>259218.00947854636</c:v>
                </c:pt>
                <c:pt idx="1431">
                  <c:v>261879.93680872011</c:v>
                </c:pt>
                <c:pt idx="1432">
                  <c:v>264541.86413889384</c:v>
                </c:pt>
                <c:pt idx="1433">
                  <c:v>267203.79146906757</c:v>
                </c:pt>
                <c:pt idx="1434">
                  <c:v>269865.71879924129</c:v>
                </c:pt>
                <c:pt idx="1435">
                  <c:v>272527.64612941502</c:v>
                </c:pt>
                <c:pt idx="1436">
                  <c:v>275189.57345958875</c:v>
                </c:pt>
                <c:pt idx="1437">
                  <c:v>277851.50078976247</c:v>
                </c:pt>
                <c:pt idx="1438">
                  <c:v>280513.4281199362</c:v>
                </c:pt>
                <c:pt idx="1439">
                  <c:v>283175.35545010993</c:v>
                </c:pt>
                <c:pt idx="1440">
                  <c:v>285837.28278028365</c:v>
                </c:pt>
                <c:pt idx="1441">
                  <c:v>288499.21011045738</c:v>
                </c:pt>
                <c:pt idx="1442">
                  <c:v>291161.13744063111</c:v>
                </c:pt>
                <c:pt idx="1443">
                  <c:v>293823.06477080483</c:v>
                </c:pt>
                <c:pt idx="1444">
                  <c:v>296484.99210097856</c:v>
                </c:pt>
                <c:pt idx="1445">
                  <c:v>299146.91943115229</c:v>
                </c:pt>
                <c:pt idx="1446">
                  <c:v>301808.84676132601</c:v>
                </c:pt>
                <c:pt idx="1447">
                  <c:v>304470.77409149974</c:v>
                </c:pt>
                <c:pt idx="1448">
                  <c:v>307132.70142167347</c:v>
                </c:pt>
                <c:pt idx="1449">
                  <c:v>309794.62875184719</c:v>
                </c:pt>
                <c:pt idx="1450">
                  <c:v>312456.55608202092</c:v>
                </c:pt>
                <c:pt idx="1451">
                  <c:v>315118.48341219465</c:v>
                </c:pt>
                <c:pt idx="1452">
                  <c:v>317780.41074236837</c:v>
                </c:pt>
                <c:pt idx="1453">
                  <c:v>320442.3380725421</c:v>
                </c:pt>
                <c:pt idx="1454">
                  <c:v>323104.26540271583</c:v>
                </c:pt>
                <c:pt idx="1455">
                  <c:v>325766.19273288955</c:v>
                </c:pt>
                <c:pt idx="1456">
                  <c:v>328428.12006306328</c:v>
                </c:pt>
                <c:pt idx="1457">
                  <c:v>331090.04739323701</c:v>
                </c:pt>
                <c:pt idx="1458">
                  <c:v>333751.97472341073</c:v>
                </c:pt>
                <c:pt idx="1459">
                  <c:v>336413.90205358446</c:v>
                </c:pt>
                <c:pt idx="1460">
                  <c:v>339075.82938375819</c:v>
                </c:pt>
                <c:pt idx="1461">
                  <c:v>341737.75671393191</c:v>
                </c:pt>
                <c:pt idx="1462">
                  <c:v>344399.68404410564</c:v>
                </c:pt>
                <c:pt idx="1463">
                  <c:v>347061.61137427937</c:v>
                </c:pt>
                <c:pt idx="1464">
                  <c:v>349723.53870445309</c:v>
                </c:pt>
                <c:pt idx="1465">
                  <c:v>352385.46603462682</c:v>
                </c:pt>
                <c:pt idx="1466">
                  <c:v>355047.39336480055</c:v>
                </c:pt>
                <c:pt idx="1467">
                  <c:v>357709.32069497427</c:v>
                </c:pt>
                <c:pt idx="1468">
                  <c:v>360371.248025148</c:v>
                </c:pt>
                <c:pt idx="1469">
                  <c:v>363033.17535532173</c:v>
                </c:pt>
                <c:pt idx="1470">
                  <c:v>365695.10268549545</c:v>
                </c:pt>
                <c:pt idx="1471">
                  <c:v>368357.03001566918</c:v>
                </c:pt>
                <c:pt idx="1472">
                  <c:v>371018.95734584291</c:v>
                </c:pt>
                <c:pt idx="1473">
                  <c:v>373680.88467601663</c:v>
                </c:pt>
                <c:pt idx="1474">
                  <c:v>376342.81200619036</c:v>
                </c:pt>
                <c:pt idx="1475">
                  <c:v>379004.73933636409</c:v>
                </c:pt>
                <c:pt idx="1476">
                  <c:v>381666.66666653781</c:v>
                </c:pt>
                <c:pt idx="1477">
                  <c:v>384328.59399671154</c:v>
                </c:pt>
                <c:pt idx="1478">
                  <c:v>386990.52132688527</c:v>
                </c:pt>
                <c:pt idx="1479">
                  <c:v>389652.44865705899</c:v>
                </c:pt>
                <c:pt idx="1480">
                  <c:v>392314.37598723272</c:v>
                </c:pt>
                <c:pt idx="1481">
                  <c:v>394976.30331740645</c:v>
                </c:pt>
                <c:pt idx="1482">
                  <c:v>397638.23064758017</c:v>
                </c:pt>
                <c:pt idx="1483">
                  <c:v>400300.1579777539</c:v>
                </c:pt>
                <c:pt idx="1484">
                  <c:v>402962.08530792763</c:v>
                </c:pt>
                <c:pt idx="1485">
                  <c:v>405624.01263810135</c:v>
                </c:pt>
                <c:pt idx="1486">
                  <c:v>408285.93996827508</c:v>
                </c:pt>
                <c:pt idx="1487">
                  <c:v>410947.86729844881</c:v>
                </c:pt>
                <c:pt idx="1488">
                  <c:v>413609.79462862253</c:v>
                </c:pt>
                <c:pt idx="1489">
                  <c:v>416271.72195879626</c:v>
                </c:pt>
                <c:pt idx="1490">
                  <c:v>418933.64928896999</c:v>
                </c:pt>
                <c:pt idx="1491">
                  <c:v>421595.57661914371</c:v>
                </c:pt>
                <c:pt idx="1492">
                  <c:v>424257.50394931744</c:v>
                </c:pt>
                <c:pt idx="1493">
                  <c:v>426919.43127949117</c:v>
                </c:pt>
                <c:pt idx="1494">
                  <c:v>429581.35860966489</c:v>
                </c:pt>
                <c:pt idx="1495">
                  <c:v>432243.28593983862</c:v>
                </c:pt>
                <c:pt idx="1496">
                  <c:v>434905.21327001235</c:v>
                </c:pt>
                <c:pt idx="1497">
                  <c:v>437567.14060018607</c:v>
                </c:pt>
                <c:pt idx="1498">
                  <c:v>440229.0679303598</c:v>
                </c:pt>
                <c:pt idx="1499">
                  <c:v>442890.99526053353</c:v>
                </c:pt>
                <c:pt idx="1500">
                  <c:v>445552.92259070725</c:v>
                </c:pt>
                <c:pt idx="1501">
                  <c:v>448214.84992088098</c:v>
                </c:pt>
                <c:pt idx="1502">
                  <c:v>450876.77725105471</c:v>
                </c:pt>
                <c:pt idx="1503">
                  <c:v>453538.70458122843</c:v>
                </c:pt>
                <c:pt idx="1504">
                  <c:v>456200.63191140216</c:v>
                </c:pt>
                <c:pt idx="1505">
                  <c:v>458862.55924157589</c:v>
                </c:pt>
                <c:pt idx="1506">
                  <c:v>461524.48657174961</c:v>
                </c:pt>
                <c:pt idx="1507">
                  <c:v>464186.41390192334</c:v>
                </c:pt>
                <c:pt idx="1508">
                  <c:v>466848.34123209707</c:v>
                </c:pt>
                <c:pt idx="1509">
                  <c:v>469510.26856227079</c:v>
                </c:pt>
                <c:pt idx="1510">
                  <c:v>472172.19589244452</c:v>
                </c:pt>
                <c:pt idx="1511">
                  <c:v>474834.12322261825</c:v>
                </c:pt>
                <c:pt idx="1512">
                  <c:v>477496.05055279197</c:v>
                </c:pt>
                <c:pt idx="1513">
                  <c:v>480157.9778829657</c:v>
                </c:pt>
                <c:pt idx="1514">
                  <c:v>482819.90521313943</c:v>
                </c:pt>
                <c:pt idx="1515">
                  <c:v>485481.83254331315</c:v>
                </c:pt>
                <c:pt idx="1516">
                  <c:v>488143.75987348688</c:v>
                </c:pt>
                <c:pt idx="1517">
                  <c:v>490805.68720366061</c:v>
                </c:pt>
                <c:pt idx="1518">
                  <c:v>493467.61453383433</c:v>
                </c:pt>
                <c:pt idx="1519">
                  <c:v>496129.54186400806</c:v>
                </c:pt>
                <c:pt idx="1520">
                  <c:v>498791.46919418179</c:v>
                </c:pt>
                <c:pt idx="1521">
                  <c:v>501453.39652435551</c:v>
                </c:pt>
                <c:pt idx="1522">
                  <c:v>504115.32385452924</c:v>
                </c:pt>
                <c:pt idx="1523">
                  <c:v>506777.25118470297</c:v>
                </c:pt>
                <c:pt idx="1524">
                  <c:v>509439.17851487669</c:v>
                </c:pt>
                <c:pt idx="1525">
                  <c:v>512101.10584505042</c:v>
                </c:pt>
                <c:pt idx="1526">
                  <c:v>514763.03317522415</c:v>
                </c:pt>
                <c:pt idx="1527">
                  <c:v>517424.96050539787</c:v>
                </c:pt>
                <c:pt idx="1528">
                  <c:v>520086.8878355716</c:v>
                </c:pt>
                <c:pt idx="1529">
                  <c:v>522748.81516574533</c:v>
                </c:pt>
                <c:pt idx="1530">
                  <c:v>525410.74249591911</c:v>
                </c:pt>
                <c:pt idx="1531">
                  <c:v>528072.6698260929</c:v>
                </c:pt>
                <c:pt idx="1532">
                  <c:v>530734.59715626668</c:v>
                </c:pt>
                <c:pt idx="1533">
                  <c:v>533396.52448644047</c:v>
                </c:pt>
                <c:pt idx="1534">
                  <c:v>536058.45181661425</c:v>
                </c:pt>
                <c:pt idx="1535">
                  <c:v>538720.37914678804</c:v>
                </c:pt>
                <c:pt idx="1536">
                  <c:v>541382.30647696182</c:v>
                </c:pt>
                <c:pt idx="1537">
                  <c:v>544044.23380713561</c:v>
                </c:pt>
                <c:pt idx="1538">
                  <c:v>546706.16113730939</c:v>
                </c:pt>
                <c:pt idx="1539">
                  <c:v>549368.08846748318</c:v>
                </c:pt>
                <c:pt idx="1540">
                  <c:v>552030.01579765696</c:v>
                </c:pt>
                <c:pt idx="1541">
                  <c:v>554691.94312783075</c:v>
                </c:pt>
                <c:pt idx="1542">
                  <c:v>557353.87045800453</c:v>
                </c:pt>
                <c:pt idx="1543">
                  <c:v>560015.79778817832</c:v>
                </c:pt>
                <c:pt idx="1544">
                  <c:v>562677.7251183521</c:v>
                </c:pt>
                <c:pt idx="1545">
                  <c:v>565339.65244852589</c:v>
                </c:pt>
                <c:pt idx="1546">
                  <c:v>568001.57977869967</c:v>
                </c:pt>
                <c:pt idx="1547">
                  <c:v>570663.50710887345</c:v>
                </c:pt>
                <c:pt idx="1548">
                  <c:v>573325.43443904724</c:v>
                </c:pt>
                <c:pt idx="1549">
                  <c:v>575987.36176922102</c:v>
                </c:pt>
                <c:pt idx="1550">
                  <c:v>578649.28909939481</c:v>
                </c:pt>
                <c:pt idx="1551">
                  <c:v>581311.21642956859</c:v>
                </c:pt>
                <c:pt idx="1552">
                  <c:v>583973.14375974238</c:v>
                </c:pt>
                <c:pt idx="1553">
                  <c:v>586635.07108991616</c:v>
                </c:pt>
                <c:pt idx="1554">
                  <c:v>589296.99842008995</c:v>
                </c:pt>
                <c:pt idx="1555">
                  <c:v>591958.92575026373</c:v>
                </c:pt>
                <c:pt idx="1556">
                  <c:v>594620.85308043752</c:v>
                </c:pt>
                <c:pt idx="1557">
                  <c:v>597282.7804106113</c:v>
                </c:pt>
                <c:pt idx="1558">
                  <c:v>599944.70774078509</c:v>
                </c:pt>
                <c:pt idx="1559">
                  <c:v>602606.63507095887</c:v>
                </c:pt>
                <c:pt idx="1560">
                  <c:v>605268.56240113266</c:v>
                </c:pt>
                <c:pt idx="1561">
                  <c:v>607930.48973130644</c:v>
                </c:pt>
                <c:pt idx="1562">
                  <c:v>610592.41706148023</c:v>
                </c:pt>
                <c:pt idx="1563">
                  <c:v>613254.34439165401</c:v>
                </c:pt>
                <c:pt idx="1564">
                  <c:v>615916.2717218278</c:v>
                </c:pt>
                <c:pt idx="1565">
                  <c:v>618578.19905200158</c:v>
                </c:pt>
                <c:pt idx="1566">
                  <c:v>621240.12638217537</c:v>
                </c:pt>
                <c:pt idx="1567">
                  <c:v>623902.05371234915</c:v>
                </c:pt>
                <c:pt idx="1568">
                  <c:v>626563.98104252294</c:v>
                </c:pt>
                <c:pt idx="1569">
                  <c:v>629225.90837269672</c:v>
                </c:pt>
                <c:pt idx="1570">
                  <c:v>631887.83570287051</c:v>
                </c:pt>
                <c:pt idx="1571">
                  <c:v>634549.76303304429</c:v>
                </c:pt>
                <c:pt idx="1572">
                  <c:v>637211.69036321808</c:v>
                </c:pt>
                <c:pt idx="1573">
                  <c:v>639873.61769339186</c:v>
                </c:pt>
                <c:pt idx="1574">
                  <c:v>642535.54502356565</c:v>
                </c:pt>
                <c:pt idx="1575">
                  <c:v>645197.47235373943</c:v>
                </c:pt>
                <c:pt idx="1576">
                  <c:v>647859.39968391322</c:v>
                </c:pt>
                <c:pt idx="1577">
                  <c:v>650521.327014087</c:v>
                </c:pt>
                <c:pt idx="1578">
                  <c:v>653183.25434426079</c:v>
                </c:pt>
                <c:pt idx="1579">
                  <c:v>655845.18167443457</c:v>
                </c:pt>
                <c:pt idx="1580">
                  <c:v>658507.10900460836</c:v>
                </c:pt>
                <c:pt idx="1581">
                  <c:v>661169.03633478214</c:v>
                </c:pt>
                <c:pt idx="1582">
                  <c:v>663830.96366495593</c:v>
                </c:pt>
                <c:pt idx="1583">
                  <c:v>666492.89099512971</c:v>
                </c:pt>
                <c:pt idx="1584">
                  <c:v>669154.81832530349</c:v>
                </c:pt>
                <c:pt idx="1585">
                  <c:v>671816.74565547728</c:v>
                </c:pt>
                <c:pt idx="1586">
                  <c:v>674478.67298565106</c:v>
                </c:pt>
                <c:pt idx="1587">
                  <c:v>677140.60031582485</c:v>
                </c:pt>
                <c:pt idx="1588">
                  <c:v>679802.52764599863</c:v>
                </c:pt>
                <c:pt idx="1589">
                  <c:v>682464.45497617242</c:v>
                </c:pt>
                <c:pt idx="1590">
                  <c:v>685126.3823063462</c:v>
                </c:pt>
                <c:pt idx="1591">
                  <c:v>687788.30963651999</c:v>
                </c:pt>
                <c:pt idx="1592">
                  <c:v>690450.23696669377</c:v>
                </c:pt>
                <c:pt idx="1593">
                  <c:v>693112.16429686756</c:v>
                </c:pt>
                <c:pt idx="1594">
                  <c:v>695774.09162704134</c:v>
                </c:pt>
                <c:pt idx="1595">
                  <c:v>698436.01895721513</c:v>
                </c:pt>
                <c:pt idx="1596">
                  <c:v>701097.94628738891</c:v>
                </c:pt>
                <c:pt idx="1597">
                  <c:v>703759.8736175627</c:v>
                </c:pt>
                <c:pt idx="1598">
                  <c:v>706421.80094773648</c:v>
                </c:pt>
                <c:pt idx="1599">
                  <c:v>709083.72827791027</c:v>
                </c:pt>
                <c:pt idx="1600">
                  <c:v>711745.65560808405</c:v>
                </c:pt>
                <c:pt idx="1601">
                  <c:v>714407.58293825784</c:v>
                </c:pt>
                <c:pt idx="1602">
                  <c:v>717069.51026843162</c:v>
                </c:pt>
                <c:pt idx="1603">
                  <c:v>719731.43759860541</c:v>
                </c:pt>
                <c:pt idx="1604">
                  <c:v>722393.36492877919</c:v>
                </c:pt>
                <c:pt idx="1605">
                  <c:v>725055.29225895298</c:v>
                </c:pt>
                <c:pt idx="1606">
                  <c:v>727717.21958912676</c:v>
                </c:pt>
                <c:pt idx="1607">
                  <c:v>730379.14691930055</c:v>
                </c:pt>
                <c:pt idx="1608">
                  <c:v>733041.07424947433</c:v>
                </c:pt>
                <c:pt idx="1609">
                  <c:v>735703.00157964812</c:v>
                </c:pt>
                <c:pt idx="1610">
                  <c:v>738364.9289098219</c:v>
                </c:pt>
                <c:pt idx="1611">
                  <c:v>741026.85623999569</c:v>
                </c:pt>
                <c:pt idx="1612">
                  <c:v>743688.78357016947</c:v>
                </c:pt>
                <c:pt idx="1613">
                  <c:v>746350.71090034326</c:v>
                </c:pt>
                <c:pt idx="1614">
                  <c:v>749012.63823051704</c:v>
                </c:pt>
                <c:pt idx="1615">
                  <c:v>751674.56556069083</c:v>
                </c:pt>
                <c:pt idx="1616">
                  <c:v>754336.49289086461</c:v>
                </c:pt>
                <c:pt idx="1617">
                  <c:v>756998.4202210384</c:v>
                </c:pt>
                <c:pt idx="1618">
                  <c:v>759660.34755121218</c:v>
                </c:pt>
                <c:pt idx="1619">
                  <c:v>762322.27488138597</c:v>
                </c:pt>
                <c:pt idx="1620">
                  <c:v>764984.20221155975</c:v>
                </c:pt>
                <c:pt idx="1621">
                  <c:v>767646.12954173354</c:v>
                </c:pt>
                <c:pt idx="1622">
                  <c:v>770308.05687190732</c:v>
                </c:pt>
                <c:pt idx="1623">
                  <c:v>772969.9842020811</c:v>
                </c:pt>
                <c:pt idx="1624">
                  <c:v>775631.91153225489</c:v>
                </c:pt>
                <c:pt idx="1625">
                  <c:v>778293.83886242867</c:v>
                </c:pt>
                <c:pt idx="1626">
                  <c:v>780955.76619260246</c:v>
                </c:pt>
                <c:pt idx="1627">
                  <c:v>783617.69352277624</c:v>
                </c:pt>
                <c:pt idx="1628">
                  <c:v>786279.62085295003</c:v>
                </c:pt>
                <c:pt idx="1629">
                  <c:v>788941.54818312381</c:v>
                </c:pt>
                <c:pt idx="1630">
                  <c:v>791603.4755132976</c:v>
                </c:pt>
                <c:pt idx="1631">
                  <c:v>794265.40284347138</c:v>
                </c:pt>
                <c:pt idx="1632">
                  <c:v>796927.33017364517</c:v>
                </c:pt>
                <c:pt idx="1633">
                  <c:v>799589.25750381895</c:v>
                </c:pt>
                <c:pt idx="1634">
                  <c:v>802251.18483399274</c:v>
                </c:pt>
                <c:pt idx="1635">
                  <c:v>804913.11216416652</c:v>
                </c:pt>
                <c:pt idx="1636">
                  <c:v>807575.03949434031</c:v>
                </c:pt>
                <c:pt idx="1637">
                  <c:v>810236.96682451409</c:v>
                </c:pt>
                <c:pt idx="1638">
                  <c:v>812898.89415468788</c:v>
                </c:pt>
                <c:pt idx="1639">
                  <c:v>815560.82148486166</c:v>
                </c:pt>
                <c:pt idx="1640">
                  <c:v>818222.74881503545</c:v>
                </c:pt>
                <c:pt idx="1641">
                  <c:v>820884.67614520923</c:v>
                </c:pt>
                <c:pt idx="1642">
                  <c:v>823546.60347538302</c:v>
                </c:pt>
                <c:pt idx="1643">
                  <c:v>826208.5308055568</c:v>
                </c:pt>
                <c:pt idx="1644">
                  <c:v>828870.45813573059</c:v>
                </c:pt>
                <c:pt idx="1645">
                  <c:v>831532.38546590437</c:v>
                </c:pt>
                <c:pt idx="1646">
                  <c:v>834194.31279607816</c:v>
                </c:pt>
                <c:pt idx="1647">
                  <c:v>836856.24012625194</c:v>
                </c:pt>
                <c:pt idx="1648">
                  <c:v>839518.16745642573</c:v>
                </c:pt>
                <c:pt idx="1649">
                  <c:v>842180.09478659951</c:v>
                </c:pt>
                <c:pt idx="1650">
                  <c:v>844842.0221167733</c:v>
                </c:pt>
                <c:pt idx="1651">
                  <c:v>847503.94944694708</c:v>
                </c:pt>
                <c:pt idx="1652">
                  <c:v>850165.87677712087</c:v>
                </c:pt>
                <c:pt idx="1653">
                  <c:v>852827.80410729465</c:v>
                </c:pt>
                <c:pt idx="1654">
                  <c:v>855489.73143746844</c:v>
                </c:pt>
                <c:pt idx="1655">
                  <c:v>858151.65876764222</c:v>
                </c:pt>
                <c:pt idx="1656">
                  <c:v>860813.58609781601</c:v>
                </c:pt>
                <c:pt idx="1657">
                  <c:v>863475.51342798979</c:v>
                </c:pt>
                <c:pt idx="1658">
                  <c:v>866137.44075816358</c:v>
                </c:pt>
                <c:pt idx="1659">
                  <c:v>868799.36808833736</c:v>
                </c:pt>
                <c:pt idx="1660">
                  <c:v>871461.29541851114</c:v>
                </c:pt>
                <c:pt idx="1661">
                  <c:v>874123.22274868493</c:v>
                </c:pt>
                <c:pt idx="1662">
                  <c:v>876785.15007885871</c:v>
                </c:pt>
                <c:pt idx="1663">
                  <c:v>879447.0774090325</c:v>
                </c:pt>
                <c:pt idx="1664">
                  <c:v>882109.00473920628</c:v>
                </c:pt>
                <c:pt idx="1665">
                  <c:v>884770.93206938007</c:v>
                </c:pt>
                <c:pt idx="1666">
                  <c:v>887432.85939955385</c:v>
                </c:pt>
                <c:pt idx="1667">
                  <c:v>890094.78672972764</c:v>
                </c:pt>
                <c:pt idx="1668">
                  <c:v>892756.71405990142</c:v>
                </c:pt>
                <c:pt idx="1669">
                  <c:v>895418.64139007521</c:v>
                </c:pt>
                <c:pt idx="1670">
                  <c:v>898080.56872024899</c:v>
                </c:pt>
                <c:pt idx="1671">
                  <c:v>900742.49605042278</c:v>
                </c:pt>
                <c:pt idx="1672">
                  <c:v>903404.42338059656</c:v>
                </c:pt>
                <c:pt idx="1673">
                  <c:v>906066.35071077035</c:v>
                </c:pt>
                <c:pt idx="1674">
                  <c:v>908728.27804094413</c:v>
                </c:pt>
                <c:pt idx="1675">
                  <c:v>911390.20537111792</c:v>
                </c:pt>
                <c:pt idx="1676">
                  <c:v>914052.1327012917</c:v>
                </c:pt>
                <c:pt idx="1677">
                  <c:v>916714.06003146549</c:v>
                </c:pt>
                <c:pt idx="1678">
                  <c:v>919375.98736163927</c:v>
                </c:pt>
                <c:pt idx="1679">
                  <c:v>922037.91469181306</c:v>
                </c:pt>
                <c:pt idx="1680">
                  <c:v>924699.84202198684</c:v>
                </c:pt>
                <c:pt idx="1681">
                  <c:v>927361.76935216063</c:v>
                </c:pt>
                <c:pt idx="1682">
                  <c:v>930023.69668233441</c:v>
                </c:pt>
                <c:pt idx="1683">
                  <c:v>932685.6240125082</c:v>
                </c:pt>
                <c:pt idx="1684">
                  <c:v>935347.55134268198</c:v>
                </c:pt>
                <c:pt idx="1685">
                  <c:v>938009.47867285577</c:v>
                </c:pt>
                <c:pt idx="1686">
                  <c:v>940671.40600302955</c:v>
                </c:pt>
                <c:pt idx="1687">
                  <c:v>943333.33333320334</c:v>
                </c:pt>
                <c:pt idx="1688">
                  <c:v>945995.26066337712</c:v>
                </c:pt>
                <c:pt idx="1689">
                  <c:v>948657.18799355091</c:v>
                </c:pt>
                <c:pt idx="1690">
                  <c:v>951319.11532372469</c:v>
                </c:pt>
                <c:pt idx="1691">
                  <c:v>953981.04265389848</c:v>
                </c:pt>
                <c:pt idx="1692">
                  <c:v>956642.96998407226</c:v>
                </c:pt>
                <c:pt idx="1693">
                  <c:v>959304.89731424605</c:v>
                </c:pt>
                <c:pt idx="1694">
                  <c:v>961966.82464441983</c:v>
                </c:pt>
                <c:pt idx="1695">
                  <c:v>964628.75197459362</c:v>
                </c:pt>
                <c:pt idx="1696">
                  <c:v>967290.6793047674</c:v>
                </c:pt>
                <c:pt idx="1697">
                  <c:v>969952.60663494118</c:v>
                </c:pt>
                <c:pt idx="1698">
                  <c:v>972614.53396511497</c:v>
                </c:pt>
                <c:pt idx="1699">
                  <c:v>975276.46129528875</c:v>
                </c:pt>
                <c:pt idx="1700">
                  <c:v>977938.38862546254</c:v>
                </c:pt>
                <c:pt idx="1701">
                  <c:v>980600.31595563632</c:v>
                </c:pt>
                <c:pt idx="1702">
                  <c:v>983262.24328581011</c:v>
                </c:pt>
                <c:pt idx="1703">
                  <c:v>985924.17061598389</c:v>
                </c:pt>
                <c:pt idx="1704">
                  <c:v>988586.09794615768</c:v>
                </c:pt>
                <c:pt idx="1705">
                  <c:v>991248.02527633146</c:v>
                </c:pt>
                <c:pt idx="1706">
                  <c:v>993909.95260650525</c:v>
                </c:pt>
                <c:pt idx="1707">
                  <c:v>996571.87993667903</c:v>
                </c:pt>
                <c:pt idx="1708">
                  <c:v>999233.80726685282</c:v>
                </c:pt>
                <c:pt idx="1709">
                  <c:v>1001895.7345970266</c:v>
                </c:pt>
                <c:pt idx="1710">
                  <c:v>1004557.6619272004</c:v>
                </c:pt>
                <c:pt idx="1711">
                  <c:v>1007219.5892573742</c:v>
                </c:pt>
                <c:pt idx="1712">
                  <c:v>1009881.516587548</c:v>
                </c:pt>
                <c:pt idx="1713">
                  <c:v>1012543.4439177217</c:v>
                </c:pt>
                <c:pt idx="1714">
                  <c:v>1015205.3712478955</c:v>
                </c:pt>
                <c:pt idx="1715">
                  <c:v>1017867.2985780693</c:v>
                </c:pt>
                <c:pt idx="1716">
                  <c:v>1020529.2259082431</c:v>
                </c:pt>
                <c:pt idx="1717">
                  <c:v>1023191.1532384169</c:v>
                </c:pt>
                <c:pt idx="1718">
                  <c:v>1025853.0805685907</c:v>
                </c:pt>
                <c:pt idx="1719">
                  <c:v>1028515.0078987645</c:v>
                </c:pt>
                <c:pt idx="1720">
                  <c:v>1031176.9352289382</c:v>
                </c:pt>
                <c:pt idx="1721">
                  <c:v>1033838.862559112</c:v>
                </c:pt>
                <c:pt idx="1722">
                  <c:v>1036500.7898892858</c:v>
                </c:pt>
                <c:pt idx="1723">
                  <c:v>1039162.7172194596</c:v>
                </c:pt>
                <c:pt idx="1724">
                  <c:v>1041824.6445496334</c:v>
                </c:pt>
                <c:pt idx="1725">
                  <c:v>1044486.5718798072</c:v>
                </c:pt>
                <c:pt idx="1726">
                  <c:v>1047148.4992099809</c:v>
                </c:pt>
                <c:pt idx="1727">
                  <c:v>1049810.4265401547</c:v>
                </c:pt>
                <c:pt idx="1728">
                  <c:v>1052472.3538703285</c:v>
                </c:pt>
                <c:pt idx="1729">
                  <c:v>1055134.2812005023</c:v>
                </c:pt>
                <c:pt idx="1730">
                  <c:v>1057796.2085306761</c:v>
                </c:pt>
                <c:pt idx="1731">
                  <c:v>1060458.1358608499</c:v>
                </c:pt>
                <c:pt idx="1732">
                  <c:v>1063120.0631910237</c:v>
                </c:pt>
                <c:pt idx="1733">
                  <c:v>1065781.9905211974</c:v>
                </c:pt>
                <c:pt idx="1734">
                  <c:v>1068443.9178513712</c:v>
                </c:pt>
                <c:pt idx="1735">
                  <c:v>1071105.845181545</c:v>
                </c:pt>
                <c:pt idx="1736">
                  <c:v>1073767.7725117188</c:v>
                </c:pt>
                <c:pt idx="1737">
                  <c:v>1076429.6998418926</c:v>
                </c:pt>
                <c:pt idx="1738">
                  <c:v>1079091.6271720664</c:v>
                </c:pt>
                <c:pt idx="1739">
                  <c:v>1081753.5545022401</c:v>
                </c:pt>
                <c:pt idx="1740">
                  <c:v>1084415.4818324139</c:v>
                </c:pt>
                <c:pt idx="1741">
                  <c:v>1087077.4091625877</c:v>
                </c:pt>
                <c:pt idx="1742">
                  <c:v>1089739.3364927615</c:v>
                </c:pt>
                <c:pt idx="1743">
                  <c:v>1092401.2638229353</c:v>
                </c:pt>
                <c:pt idx="1744">
                  <c:v>1095063.1911531091</c:v>
                </c:pt>
                <c:pt idx="1745">
                  <c:v>1097725.1184832829</c:v>
                </c:pt>
                <c:pt idx="1746">
                  <c:v>1100387.0458134566</c:v>
                </c:pt>
                <c:pt idx="1747">
                  <c:v>1103048.9731436304</c:v>
                </c:pt>
                <c:pt idx="1748">
                  <c:v>1105710.9004738042</c:v>
                </c:pt>
                <c:pt idx="1749">
                  <c:v>1108372.827803978</c:v>
                </c:pt>
                <c:pt idx="1750">
                  <c:v>1111034.7551341518</c:v>
                </c:pt>
                <c:pt idx="1751">
                  <c:v>1113696.6824643256</c:v>
                </c:pt>
                <c:pt idx="1752">
                  <c:v>1116358.6097944994</c:v>
                </c:pt>
                <c:pt idx="1753">
                  <c:v>1119020.5371246731</c:v>
                </c:pt>
                <c:pt idx="1754">
                  <c:v>1121682.4644548469</c:v>
                </c:pt>
                <c:pt idx="1755">
                  <c:v>1124344.3917850207</c:v>
                </c:pt>
                <c:pt idx="1756">
                  <c:v>1127006.3191151945</c:v>
                </c:pt>
                <c:pt idx="1757">
                  <c:v>1129668.2464453683</c:v>
                </c:pt>
                <c:pt idx="1758">
                  <c:v>1132330.1737755421</c:v>
                </c:pt>
                <c:pt idx="1759">
                  <c:v>1134992.1011057158</c:v>
                </c:pt>
                <c:pt idx="1760">
                  <c:v>1137654.0284358896</c:v>
                </c:pt>
                <c:pt idx="1761">
                  <c:v>1140315.9557660634</c:v>
                </c:pt>
                <c:pt idx="1762">
                  <c:v>1142977.8830962372</c:v>
                </c:pt>
                <c:pt idx="1763">
                  <c:v>1145639.810426411</c:v>
                </c:pt>
                <c:pt idx="1764">
                  <c:v>1148301.7377565848</c:v>
                </c:pt>
                <c:pt idx="1765">
                  <c:v>1150963.6650867586</c:v>
                </c:pt>
                <c:pt idx="1766">
                  <c:v>1153625.5924169323</c:v>
                </c:pt>
                <c:pt idx="1767">
                  <c:v>1156287.5197471061</c:v>
                </c:pt>
                <c:pt idx="1768">
                  <c:v>1158949.4470772799</c:v>
                </c:pt>
                <c:pt idx="1769">
                  <c:v>1161611.3744074537</c:v>
                </c:pt>
                <c:pt idx="1770">
                  <c:v>1164273.3017376275</c:v>
                </c:pt>
                <c:pt idx="1771">
                  <c:v>1166935.2290678013</c:v>
                </c:pt>
                <c:pt idx="1772">
                  <c:v>1169597.156397975</c:v>
                </c:pt>
                <c:pt idx="1773">
                  <c:v>1172259.0837281488</c:v>
                </c:pt>
                <c:pt idx="1774">
                  <c:v>1174921.0110583226</c:v>
                </c:pt>
                <c:pt idx="1775">
                  <c:v>1177582.9383884964</c:v>
                </c:pt>
                <c:pt idx="1776">
                  <c:v>1180244.8657186702</c:v>
                </c:pt>
                <c:pt idx="1777">
                  <c:v>1182906.793048844</c:v>
                </c:pt>
                <c:pt idx="1778">
                  <c:v>1185568.7203790178</c:v>
                </c:pt>
                <c:pt idx="1779">
                  <c:v>1188230.6477091915</c:v>
                </c:pt>
                <c:pt idx="1780">
                  <c:v>1190892.5750393653</c:v>
                </c:pt>
                <c:pt idx="1781">
                  <c:v>1193554.5023695391</c:v>
                </c:pt>
                <c:pt idx="1782">
                  <c:v>1196216.4296997129</c:v>
                </c:pt>
                <c:pt idx="1783">
                  <c:v>1198878.3570298867</c:v>
                </c:pt>
                <c:pt idx="1784">
                  <c:v>1201540.2843600605</c:v>
                </c:pt>
                <c:pt idx="1785">
                  <c:v>1204202.2116902343</c:v>
                </c:pt>
                <c:pt idx="1786">
                  <c:v>1206864.139020408</c:v>
                </c:pt>
                <c:pt idx="1787">
                  <c:v>1209526.0663505818</c:v>
                </c:pt>
                <c:pt idx="1788">
                  <c:v>1212187.9936807556</c:v>
                </c:pt>
                <c:pt idx="1789">
                  <c:v>1214849.9210109294</c:v>
                </c:pt>
                <c:pt idx="1790">
                  <c:v>1217511.8483411032</c:v>
                </c:pt>
                <c:pt idx="1791">
                  <c:v>1220173.775671277</c:v>
                </c:pt>
                <c:pt idx="1792">
                  <c:v>1222835.7030014507</c:v>
                </c:pt>
                <c:pt idx="1793">
                  <c:v>1225497.6303316245</c:v>
                </c:pt>
                <c:pt idx="1794">
                  <c:v>1228159.5576617983</c:v>
                </c:pt>
                <c:pt idx="1795">
                  <c:v>1230821.4849919721</c:v>
                </c:pt>
                <c:pt idx="1796">
                  <c:v>1233483.4123221459</c:v>
                </c:pt>
                <c:pt idx="1797">
                  <c:v>1236145.3396523197</c:v>
                </c:pt>
                <c:pt idx="1798">
                  <c:v>1238807.2669824935</c:v>
                </c:pt>
                <c:pt idx="1799">
                  <c:v>1241469.1943126672</c:v>
                </c:pt>
                <c:pt idx="1800">
                  <c:v>1244131.121642841</c:v>
                </c:pt>
                <c:pt idx="1801">
                  <c:v>1246793.0489730148</c:v>
                </c:pt>
                <c:pt idx="1802">
                  <c:v>1249454.9763031886</c:v>
                </c:pt>
                <c:pt idx="1803">
                  <c:v>1252116.9036333624</c:v>
                </c:pt>
                <c:pt idx="1804">
                  <c:v>1254778.8309635362</c:v>
                </c:pt>
                <c:pt idx="1805">
                  <c:v>1257440.75829371</c:v>
                </c:pt>
                <c:pt idx="1806">
                  <c:v>1260102.6856238837</c:v>
                </c:pt>
                <c:pt idx="1807">
                  <c:v>1262764.6129540575</c:v>
                </c:pt>
                <c:pt idx="1808">
                  <c:v>1265426.5402842313</c:v>
                </c:pt>
                <c:pt idx="1809">
                  <c:v>1268088.4676144051</c:v>
                </c:pt>
                <c:pt idx="1810">
                  <c:v>1270750.3949445789</c:v>
                </c:pt>
                <c:pt idx="1811">
                  <c:v>1273412.3222747527</c:v>
                </c:pt>
                <c:pt idx="1812">
                  <c:v>1276074.2496049264</c:v>
                </c:pt>
                <c:pt idx="1813">
                  <c:v>1278736.1769351002</c:v>
                </c:pt>
                <c:pt idx="1814">
                  <c:v>1281398.104265274</c:v>
                </c:pt>
                <c:pt idx="1815">
                  <c:v>1284060.0315954478</c:v>
                </c:pt>
                <c:pt idx="1816">
                  <c:v>1286721.9589256216</c:v>
                </c:pt>
                <c:pt idx="1817">
                  <c:v>1289383.8862557954</c:v>
                </c:pt>
                <c:pt idx="1818">
                  <c:v>1292045.8135859692</c:v>
                </c:pt>
                <c:pt idx="1819">
                  <c:v>1294707.7409161429</c:v>
                </c:pt>
                <c:pt idx="1820">
                  <c:v>1297369.6682463167</c:v>
                </c:pt>
                <c:pt idx="1821">
                  <c:v>1300031.5955764905</c:v>
                </c:pt>
                <c:pt idx="1822">
                  <c:v>1302693.5229066643</c:v>
                </c:pt>
                <c:pt idx="1823">
                  <c:v>1305355.4502368381</c:v>
                </c:pt>
                <c:pt idx="1824">
                  <c:v>1308017.3775670119</c:v>
                </c:pt>
                <c:pt idx="1825">
                  <c:v>1310679.3048971856</c:v>
                </c:pt>
                <c:pt idx="1826">
                  <c:v>1313341.2322273594</c:v>
                </c:pt>
                <c:pt idx="1827">
                  <c:v>1316003.1595575332</c:v>
                </c:pt>
                <c:pt idx="1828">
                  <c:v>1318665.086887707</c:v>
                </c:pt>
                <c:pt idx="1829">
                  <c:v>1321327.0142178808</c:v>
                </c:pt>
                <c:pt idx="1830">
                  <c:v>1323988.9415480546</c:v>
                </c:pt>
                <c:pt idx="1831">
                  <c:v>1326650.8688782284</c:v>
                </c:pt>
                <c:pt idx="1832">
                  <c:v>1329312.7962084021</c:v>
                </c:pt>
                <c:pt idx="1833">
                  <c:v>1331974.7235385759</c:v>
                </c:pt>
                <c:pt idx="1834">
                  <c:v>1334636.6508687497</c:v>
                </c:pt>
                <c:pt idx="1835">
                  <c:v>1337298.5781989235</c:v>
                </c:pt>
                <c:pt idx="1836">
                  <c:v>1339960.5055290973</c:v>
                </c:pt>
                <c:pt idx="1837">
                  <c:v>1342622.4328592711</c:v>
                </c:pt>
                <c:pt idx="1838">
                  <c:v>1345284.3601894449</c:v>
                </c:pt>
                <c:pt idx="1839">
                  <c:v>1347946.2875196186</c:v>
                </c:pt>
                <c:pt idx="1840">
                  <c:v>1350608.2148497924</c:v>
                </c:pt>
                <c:pt idx="1841">
                  <c:v>1353270.1421799662</c:v>
                </c:pt>
                <c:pt idx="1842">
                  <c:v>1355932.06951014</c:v>
                </c:pt>
                <c:pt idx="1843">
                  <c:v>1358593.9968403138</c:v>
                </c:pt>
                <c:pt idx="1844">
                  <c:v>1361255.9241704876</c:v>
                </c:pt>
                <c:pt idx="1845">
                  <c:v>1363917.8515006613</c:v>
                </c:pt>
                <c:pt idx="1846">
                  <c:v>1366579.7788308351</c:v>
                </c:pt>
                <c:pt idx="1847">
                  <c:v>1369241.7061610089</c:v>
                </c:pt>
                <c:pt idx="1848">
                  <c:v>1371903.6334911827</c:v>
                </c:pt>
                <c:pt idx="1849">
                  <c:v>1374565.5608213565</c:v>
                </c:pt>
                <c:pt idx="1850">
                  <c:v>1377227.4881515303</c:v>
                </c:pt>
                <c:pt idx="1851">
                  <c:v>1379889.4154817041</c:v>
                </c:pt>
                <c:pt idx="1852">
                  <c:v>1382551.3428118778</c:v>
                </c:pt>
                <c:pt idx="1853">
                  <c:v>1385213.2701420516</c:v>
                </c:pt>
                <c:pt idx="1854">
                  <c:v>1387875.1974722254</c:v>
                </c:pt>
                <c:pt idx="1855">
                  <c:v>1390537.1248023992</c:v>
                </c:pt>
                <c:pt idx="1856">
                  <c:v>1393199.052132573</c:v>
                </c:pt>
                <c:pt idx="1857">
                  <c:v>1395860.9794627468</c:v>
                </c:pt>
                <c:pt idx="1858">
                  <c:v>1398522.9067929205</c:v>
                </c:pt>
                <c:pt idx="1859">
                  <c:v>1401184.8341230943</c:v>
                </c:pt>
                <c:pt idx="1860">
                  <c:v>1403846.7614532681</c:v>
                </c:pt>
                <c:pt idx="1861">
                  <c:v>1406508.6887834419</c:v>
                </c:pt>
                <c:pt idx="1862">
                  <c:v>1409170.6161136157</c:v>
                </c:pt>
                <c:pt idx="1863">
                  <c:v>1411832.5434437895</c:v>
                </c:pt>
                <c:pt idx="1864">
                  <c:v>1414494.4707739633</c:v>
                </c:pt>
                <c:pt idx="1865">
                  <c:v>1417156.398104137</c:v>
                </c:pt>
                <c:pt idx="1866">
                  <c:v>1419818.3254343108</c:v>
                </c:pt>
                <c:pt idx="1867">
                  <c:v>1422480.2527644846</c:v>
                </c:pt>
                <c:pt idx="1868">
                  <c:v>1425142.1800946584</c:v>
                </c:pt>
                <c:pt idx="1869">
                  <c:v>1427804.1074248322</c:v>
                </c:pt>
                <c:pt idx="1870">
                  <c:v>1430466.034755006</c:v>
                </c:pt>
                <c:pt idx="1871">
                  <c:v>1433127.9620851798</c:v>
                </c:pt>
                <c:pt idx="1872">
                  <c:v>1435789.8894153535</c:v>
                </c:pt>
                <c:pt idx="1873">
                  <c:v>1438451.8167455273</c:v>
                </c:pt>
                <c:pt idx="1874">
                  <c:v>1441113.7440757011</c:v>
                </c:pt>
                <c:pt idx="1875">
                  <c:v>1443775.6714058749</c:v>
                </c:pt>
                <c:pt idx="1876">
                  <c:v>1446437.5987360487</c:v>
                </c:pt>
                <c:pt idx="1877">
                  <c:v>1449099.5260662225</c:v>
                </c:pt>
                <c:pt idx="1878">
                  <c:v>1451761.4533963962</c:v>
                </c:pt>
                <c:pt idx="1879">
                  <c:v>1454423.38072657</c:v>
                </c:pt>
                <c:pt idx="1880">
                  <c:v>1457085.3080567438</c:v>
                </c:pt>
                <c:pt idx="1881">
                  <c:v>1459747.2353869176</c:v>
                </c:pt>
                <c:pt idx="1882">
                  <c:v>1462409.1627170914</c:v>
                </c:pt>
                <c:pt idx="1883">
                  <c:v>1465071.0900472652</c:v>
                </c:pt>
                <c:pt idx="1884">
                  <c:v>1467733.017377439</c:v>
                </c:pt>
                <c:pt idx="1885">
                  <c:v>1470394.9447076127</c:v>
                </c:pt>
                <c:pt idx="1886">
                  <c:v>1473056.8720377865</c:v>
                </c:pt>
                <c:pt idx="1887">
                  <c:v>1475718.7993679603</c:v>
                </c:pt>
                <c:pt idx="1888">
                  <c:v>1478380.7266981341</c:v>
                </c:pt>
                <c:pt idx="1889">
                  <c:v>1481042.6540283079</c:v>
                </c:pt>
                <c:pt idx="1890">
                  <c:v>1483704.5813584817</c:v>
                </c:pt>
                <c:pt idx="1891">
                  <c:v>1486366.5086886554</c:v>
                </c:pt>
                <c:pt idx="1892">
                  <c:v>1489028.4360188292</c:v>
                </c:pt>
                <c:pt idx="1893">
                  <c:v>1491690.363349003</c:v>
                </c:pt>
                <c:pt idx="1894">
                  <c:v>1494352.2906791768</c:v>
                </c:pt>
                <c:pt idx="1895">
                  <c:v>1497014.2180093506</c:v>
                </c:pt>
                <c:pt idx="1896">
                  <c:v>1499676.1453395244</c:v>
                </c:pt>
                <c:pt idx="1897">
                  <c:v>1502338.0726696982</c:v>
                </c:pt>
                <c:pt idx="1898">
                  <c:v>1504999.9999998719</c:v>
                </c:pt>
                <c:pt idx="1899">
                  <c:v>#N/A</c:v>
                </c:pt>
                <c:pt idx="1900">
                  <c:v>#N/A</c:v>
                </c:pt>
                <c:pt idx="1901">
                  <c:v>#N/A</c:v>
                </c:pt>
                <c:pt idx="1902">
                  <c:v>#N/A</c:v>
                </c:pt>
                <c:pt idx="1903">
                  <c:v>#N/A</c:v>
                </c:pt>
                <c:pt idx="1904">
                  <c:v>#N/A</c:v>
                </c:pt>
                <c:pt idx="1905">
                  <c:v>#N/A</c:v>
                </c:pt>
                <c:pt idx="1906">
                  <c:v>#N/A</c:v>
                </c:pt>
                <c:pt idx="1907">
                  <c:v>#N/A</c:v>
                </c:pt>
                <c:pt idx="1908">
                  <c:v>#N/A</c:v>
                </c:pt>
                <c:pt idx="1909">
                  <c:v>#N/A</c:v>
                </c:pt>
                <c:pt idx="1910">
                  <c:v>#N/A</c:v>
                </c:pt>
                <c:pt idx="1911">
                  <c:v>#N/A</c:v>
                </c:pt>
                <c:pt idx="1912">
                  <c:v>#N/A</c:v>
                </c:pt>
                <c:pt idx="1913">
                  <c:v>#N/A</c:v>
                </c:pt>
                <c:pt idx="1914">
                  <c:v>#N/A</c:v>
                </c:pt>
                <c:pt idx="1915">
                  <c:v>#N/A</c:v>
                </c:pt>
                <c:pt idx="1916">
                  <c:v>#N/A</c:v>
                </c:pt>
                <c:pt idx="1917">
                  <c:v>#N/A</c:v>
                </c:pt>
                <c:pt idx="1918">
                  <c:v>#N/A</c:v>
                </c:pt>
                <c:pt idx="1919">
                  <c:v>#N/A</c:v>
                </c:pt>
                <c:pt idx="1920">
                  <c:v>#N/A</c:v>
                </c:pt>
                <c:pt idx="1921">
                  <c:v>#N/A</c:v>
                </c:pt>
                <c:pt idx="1922">
                  <c:v>#N/A</c:v>
                </c:pt>
                <c:pt idx="1923">
                  <c:v>#N/A</c:v>
                </c:pt>
                <c:pt idx="1924">
                  <c:v>#N/A</c:v>
                </c:pt>
                <c:pt idx="1925">
                  <c:v>#N/A</c:v>
                </c:pt>
                <c:pt idx="1926">
                  <c:v>#N/A</c:v>
                </c:pt>
                <c:pt idx="1927">
                  <c:v>#N/A</c:v>
                </c:pt>
                <c:pt idx="1928">
                  <c:v>#N/A</c:v>
                </c:pt>
                <c:pt idx="1929">
                  <c:v>#N/A</c:v>
                </c:pt>
                <c:pt idx="1930">
                  <c:v>#N/A</c:v>
                </c:pt>
                <c:pt idx="1931">
                  <c:v>#N/A</c:v>
                </c:pt>
                <c:pt idx="1932">
                  <c:v>#N/A</c:v>
                </c:pt>
                <c:pt idx="1933">
                  <c:v>#N/A</c:v>
                </c:pt>
                <c:pt idx="1934">
                  <c:v>#N/A</c:v>
                </c:pt>
                <c:pt idx="1935">
                  <c:v>#N/A</c:v>
                </c:pt>
                <c:pt idx="1936">
                  <c:v>#N/A</c:v>
                </c:pt>
                <c:pt idx="1937">
                  <c:v>#N/A</c:v>
                </c:pt>
                <c:pt idx="1938">
                  <c:v>#N/A</c:v>
                </c:pt>
                <c:pt idx="1939">
                  <c:v>#N/A</c:v>
                </c:pt>
                <c:pt idx="1940">
                  <c:v>#N/A</c:v>
                </c:pt>
                <c:pt idx="1941">
                  <c:v>#N/A</c:v>
                </c:pt>
                <c:pt idx="1942">
                  <c:v>#N/A</c:v>
                </c:pt>
                <c:pt idx="1943">
                  <c:v>#N/A</c:v>
                </c:pt>
                <c:pt idx="1944">
                  <c:v>#N/A</c:v>
                </c:pt>
                <c:pt idx="1945">
                  <c:v>#N/A</c:v>
                </c:pt>
                <c:pt idx="1946">
                  <c:v>#N/A</c:v>
                </c:pt>
                <c:pt idx="1947">
                  <c:v>#N/A</c:v>
                </c:pt>
                <c:pt idx="1948">
                  <c:v>#N/A</c:v>
                </c:pt>
                <c:pt idx="1949">
                  <c:v>#N/A</c:v>
                </c:pt>
                <c:pt idx="1950">
                  <c:v>#N/A</c:v>
                </c:pt>
                <c:pt idx="1951">
                  <c:v>#N/A</c:v>
                </c:pt>
                <c:pt idx="1952">
                  <c:v>#N/A</c:v>
                </c:pt>
                <c:pt idx="1953">
                  <c:v>#N/A</c:v>
                </c:pt>
                <c:pt idx="1954">
                  <c:v>#N/A</c:v>
                </c:pt>
                <c:pt idx="1955">
                  <c:v>#N/A</c:v>
                </c:pt>
                <c:pt idx="1956">
                  <c:v>#N/A</c:v>
                </c:pt>
                <c:pt idx="1957">
                  <c:v>#N/A</c:v>
                </c:pt>
                <c:pt idx="1958">
                  <c:v>#N/A</c:v>
                </c:pt>
                <c:pt idx="1959">
                  <c:v>#N/A</c:v>
                </c:pt>
                <c:pt idx="1960">
                  <c:v>#N/A</c:v>
                </c:pt>
                <c:pt idx="1961">
                  <c:v>#N/A</c:v>
                </c:pt>
                <c:pt idx="1962">
                  <c:v>#N/A</c:v>
                </c:pt>
                <c:pt idx="1963">
                  <c:v>#N/A</c:v>
                </c:pt>
                <c:pt idx="1964">
                  <c:v>#N/A</c:v>
                </c:pt>
                <c:pt idx="1965">
                  <c:v>#N/A</c:v>
                </c:pt>
                <c:pt idx="1966">
                  <c:v>#N/A</c:v>
                </c:pt>
                <c:pt idx="1967">
                  <c:v>#N/A</c:v>
                </c:pt>
                <c:pt idx="1968">
                  <c:v>#N/A</c:v>
                </c:pt>
                <c:pt idx="1969">
                  <c:v>#N/A</c:v>
                </c:pt>
                <c:pt idx="1970">
                  <c:v>#N/A</c:v>
                </c:pt>
                <c:pt idx="1971">
                  <c:v>#N/A</c:v>
                </c:pt>
                <c:pt idx="1972">
                  <c:v>#N/A</c:v>
                </c:pt>
                <c:pt idx="1973">
                  <c:v>#N/A</c:v>
                </c:pt>
                <c:pt idx="1974">
                  <c:v>#N/A</c:v>
                </c:pt>
                <c:pt idx="1975">
                  <c:v>#N/A</c:v>
                </c:pt>
                <c:pt idx="1976">
                  <c:v>#N/A</c:v>
                </c:pt>
                <c:pt idx="1977">
                  <c:v>#N/A</c:v>
                </c:pt>
                <c:pt idx="1978">
                  <c:v>#N/A</c:v>
                </c:pt>
                <c:pt idx="1979">
                  <c:v>#N/A</c:v>
                </c:pt>
                <c:pt idx="1980">
                  <c:v>#N/A</c:v>
                </c:pt>
                <c:pt idx="1981">
                  <c:v>#N/A</c:v>
                </c:pt>
                <c:pt idx="1982">
                  <c:v>#N/A</c:v>
                </c:pt>
                <c:pt idx="1983">
                  <c:v>#N/A</c:v>
                </c:pt>
                <c:pt idx="1984">
                  <c:v>#N/A</c:v>
                </c:pt>
                <c:pt idx="1985">
                  <c:v>#N/A</c:v>
                </c:pt>
                <c:pt idx="1986">
                  <c:v>#N/A</c:v>
                </c:pt>
                <c:pt idx="1987">
                  <c:v>#N/A</c:v>
                </c:pt>
                <c:pt idx="1988">
                  <c:v>#N/A</c:v>
                </c:pt>
                <c:pt idx="1989">
                  <c:v>#N/A</c:v>
                </c:pt>
                <c:pt idx="1990">
                  <c:v>#N/A</c:v>
                </c:pt>
                <c:pt idx="1991">
                  <c:v>#N/A</c:v>
                </c:pt>
                <c:pt idx="1992">
                  <c:v>#N/A</c:v>
                </c:pt>
                <c:pt idx="1993">
                  <c:v>#N/A</c:v>
                </c:pt>
                <c:pt idx="1994">
                  <c:v>#N/A</c:v>
                </c:pt>
                <c:pt idx="1995">
                  <c:v>#N/A</c:v>
                </c:pt>
                <c:pt idx="1996">
                  <c:v>#N/A</c:v>
                </c:pt>
                <c:pt idx="1997">
                  <c:v>#N/A</c:v>
                </c:pt>
                <c:pt idx="1998">
                  <c:v>#N/A</c:v>
                </c:pt>
                <c:pt idx="1999">
                  <c:v>#N/A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6794368"/>
        <c:axId val="106816640"/>
      </c:lineChart>
      <c:catAx>
        <c:axId val="106794368"/>
        <c:scaling>
          <c:orientation val="minMax"/>
        </c:scaling>
        <c:delete val="0"/>
        <c:axPos val="b"/>
        <c:numFmt formatCode="#,##0" sourceLinked="0"/>
        <c:majorTickMark val="out"/>
        <c:minorTickMark val="none"/>
        <c:tickLblPos val="nextTo"/>
        <c:crossAx val="106816640"/>
        <c:crosses val="autoZero"/>
        <c:auto val="1"/>
        <c:lblAlgn val="ctr"/>
        <c:lblOffset val="100"/>
        <c:noMultiLvlLbl val="0"/>
      </c:catAx>
      <c:valAx>
        <c:axId val="106816640"/>
        <c:scaling>
          <c:orientation val="minMax"/>
        </c:scaling>
        <c:delete val="0"/>
        <c:axPos val="l"/>
        <c:majorGridlines/>
        <c:numFmt formatCode="&quot;$&quot;\ #,##0" sourceLinked="0"/>
        <c:majorTickMark val="out"/>
        <c:minorTickMark val="none"/>
        <c:tickLblPos val="nextTo"/>
        <c:crossAx val="10679436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A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2"/>
          <c:order val="0"/>
          <c:invertIfNegative val="0"/>
          <c:cat>
            <c:strRef>
              <c:f>Deter!$B$24:$B$27</c:f>
              <c:strCache>
                <c:ptCount val="4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</c:strCache>
            </c:strRef>
          </c:cat>
          <c:val>
            <c:numRef>
              <c:f>Deter!$E$24:$E$27</c:f>
              <c:numCache>
                <c:formatCode>#,##0.00</c:formatCode>
                <c:ptCount val="4"/>
                <c:pt idx="0">
                  <c:v>0.46551724137931033</c:v>
                </c:pt>
                <c:pt idx="1">
                  <c:v>0.3</c:v>
                </c:pt>
                <c:pt idx="2">
                  <c:v>0</c:v>
                </c:pt>
                <c:pt idx="3">
                  <c:v>-0.13636363636363635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4779264"/>
        <c:axId val="114780800"/>
      </c:barChart>
      <c:catAx>
        <c:axId val="114779264"/>
        <c:scaling>
          <c:orientation val="minMax"/>
        </c:scaling>
        <c:delete val="0"/>
        <c:axPos val="b"/>
        <c:majorTickMark val="out"/>
        <c:minorTickMark val="none"/>
        <c:tickLblPos val="nextTo"/>
        <c:crossAx val="114780800"/>
        <c:crosses val="autoZero"/>
        <c:auto val="1"/>
        <c:lblAlgn val="ctr"/>
        <c:lblOffset val="100"/>
        <c:noMultiLvlLbl val="0"/>
      </c:catAx>
      <c:valAx>
        <c:axId val="114780800"/>
        <c:scaling>
          <c:orientation val="minMax"/>
        </c:scaling>
        <c:delete val="0"/>
        <c:axPos val="l"/>
        <c:majorGridlines/>
        <c:numFmt formatCode="#,##0.00" sourceLinked="1"/>
        <c:majorTickMark val="out"/>
        <c:minorTickMark val="none"/>
        <c:tickLblPos val="nextTo"/>
        <c:crossAx val="11477926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A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2597484689413824"/>
          <c:y val="5.1400554097404488E-2"/>
          <c:w val="0.74004090113735788"/>
          <c:h val="0.8326195683872849"/>
        </c:manualLayout>
      </c:layout>
      <c:lineChart>
        <c:grouping val="standard"/>
        <c:varyColors val="0"/>
        <c:ser>
          <c:idx val="2"/>
          <c:order val="0"/>
          <c:tx>
            <c:strRef>
              <c:f>Deter!$V$18</c:f>
              <c:strCache>
                <c:ptCount val="1"/>
                <c:pt idx="0">
                  <c:v>Costo Fijo</c:v>
                </c:pt>
              </c:strCache>
            </c:strRef>
          </c:tx>
          <c:marker>
            <c:symbol val="none"/>
          </c:marker>
          <c:val>
            <c:numRef>
              <c:f>Deter!$V$19:$V$89</c:f>
              <c:numCache>
                <c:formatCode>"$"\ #,##0.00</c:formatCode>
                <c:ptCount val="71"/>
                <c:pt idx="0">
                  <c:v>3000000</c:v>
                </c:pt>
                <c:pt idx="1">
                  <c:v>3100000</c:v>
                </c:pt>
                <c:pt idx="2">
                  <c:v>3100000</c:v>
                </c:pt>
                <c:pt idx="3">
                  <c:v>3100000</c:v>
                </c:pt>
                <c:pt idx="4">
                  <c:v>3100000</c:v>
                </c:pt>
                <c:pt idx="5">
                  <c:v>3100000</c:v>
                </c:pt>
                <c:pt idx="6">
                  <c:v>3100000</c:v>
                </c:pt>
                <c:pt idx="7">
                  <c:v>3100000</c:v>
                </c:pt>
                <c:pt idx="8">
                  <c:v>3100000</c:v>
                </c:pt>
                <c:pt idx="9">
                  <c:v>3100000</c:v>
                </c:pt>
                <c:pt idx="10">
                  <c:v>3100000</c:v>
                </c:pt>
                <c:pt idx="11">
                  <c:v>3100000</c:v>
                </c:pt>
                <c:pt idx="12">
                  <c:v>3100000</c:v>
                </c:pt>
                <c:pt idx="13">
                  <c:v>3100000</c:v>
                </c:pt>
                <c:pt idx="14">
                  <c:v>3100000</c:v>
                </c:pt>
                <c:pt idx="15">
                  <c:v>3100000</c:v>
                </c:pt>
                <c:pt idx="16">
                  <c:v>3250000</c:v>
                </c:pt>
                <c:pt idx="17">
                  <c:v>3250000</c:v>
                </c:pt>
                <c:pt idx="18">
                  <c:v>3250000</c:v>
                </c:pt>
                <c:pt idx="19">
                  <c:v>3250000</c:v>
                </c:pt>
                <c:pt idx="20">
                  <c:v>3250000</c:v>
                </c:pt>
                <c:pt idx="21">
                  <c:v>3250000</c:v>
                </c:pt>
                <c:pt idx="22">
                  <c:v>3250000</c:v>
                </c:pt>
                <c:pt idx="23">
                  <c:v>3250000</c:v>
                </c:pt>
                <c:pt idx="24">
                  <c:v>3250000</c:v>
                </c:pt>
                <c:pt idx="25">
                  <c:v>3250000</c:v>
                </c:pt>
                <c:pt idx="26">
                  <c:v>3250000</c:v>
                </c:pt>
                <c:pt idx="27">
                  <c:v>3250000</c:v>
                </c:pt>
                <c:pt idx="28">
                  <c:v>3350000</c:v>
                </c:pt>
                <c:pt idx="29">
                  <c:v>3350000</c:v>
                </c:pt>
                <c:pt idx="30">
                  <c:v>3350000</c:v>
                </c:pt>
                <c:pt idx="31">
                  <c:v>3350000</c:v>
                </c:pt>
                <c:pt idx="32">
                  <c:v>3350000</c:v>
                </c:pt>
                <c:pt idx="33">
                  <c:v>3350000</c:v>
                </c:pt>
                <c:pt idx="34">
                  <c:v>3350000</c:v>
                </c:pt>
                <c:pt idx="35">
                  <c:v>3350000</c:v>
                </c:pt>
                <c:pt idx="36">
                  <c:v>3350000</c:v>
                </c:pt>
                <c:pt idx="37">
                  <c:v>3350000</c:v>
                </c:pt>
                <c:pt idx="38">
                  <c:v>3350000</c:v>
                </c:pt>
                <c:pt idx="39">
                  <c:v>3350000</c:v>
                </c:pt>
                <c:pt idx="40">
                  <c:v>3350000</c:v>
                </c:pt>
                <c:pt idx="41">
                  <c:v>3350000</c:v>
                </c:pt>
                <c:pt idx="42">
                  <c:v>3350000</c:v>
                </c:pt>
                <c:pt idx="43">
                  <c:v>3350000</c:v>
                </c:pt>
                <c:pt idx="44">
                  <c:v>3350000</c:v>
                </c:pt>
                <c:pt idx="45">
                  <c:v>3350000</c:v>
                </c:pt>
                <c:pt idx="46">
                  <c:v>3350000</c:v>
                </c:pt>
                <c:pt idx="47">
                  <c:v>3350000</c:v>
                </c:pt>
                <c:pt idx="48">
                  <c:v>3350000</c:v>
                </c:pt>
                <c:pt idx="49">
                  <c:v>3550000</c:v>
                </c:pt>
                <c:pt idx="50">
                  <c:v>3550000</c:v>
                </c:pt>
                <c:pt idx="51">
                  <c:v>3550000</c:v>
                </c:pt>
                <c:pt idx="52">
                  <c:v>3550000</c:v>
                </c:pt>
                <c:pt idx="53">
                  <c:v>3550000</c:v>
                </c:pt>
                <c:pt idx="54">
                  <c:v>3550000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</c:numCache>
            </c:numRef>
          </c:val>
          <c:smooth val="0"/>
        </c:ser>
        <c:ser>
          <c:idx val="3"/>
          <c:order val="1"/>
          <c:tx>
            <c:strRef>
              <c:f>Deter!$W$18</c:f>
              <c:strCache>
                <c:ptCount val="1"/>
                <c:pt idx="0">
                  <c:v>Costo Variable</c:v>
                </c:pt>
              </c:strCache>
            </c:strRef>
          </c:tx>
          <c:marker>
            <c:symbol val="none"/>
          </c:marker>
          <c:val>
            <c:numRef>
              <c:f>Deter!$W$19:$W$89</c:f>
              <c:numCache>
                <c:formatCode>"$"\ #,##0.00</c:formatCode>
                <c:ptCount val="71"/>
                <c:pt idx="0" formatCode="General">
                  <c:v>0</c:v>
                </c:pt>
                <c:pt idx="1">
                  <c:v>310000</c:v>
                </c:pt>
                <c:pt idx="2">
                  <c:v>620000</c:v>
                </c:pt>
                <c:pt idx="3">
                  <c:v>930000</c:v>
                </c:pt>
                <c:pt idx="4">
                  <c:v>1240000</c:v>
                </c:pt>
                <c:pt idx="5">
                  <c:v>1550000</c:v>
                </c:pt>
                <c:pt idx="6">
                  <c:v>1860000</c:v>
                </c:pt>
                <c:pt idx="7">
                  <c:v>2170000</c:v>
                </c:pt>
                <c:pt idx="8">
                  <c:v>2480000</c:v>
                </c:pt>
                <c:pt idx="9">
                  <c:v>2790000</c:v>
                </c:pt>
                <c:pt idx="10">
                  <c:v>3100000</c:v>
                </c:pt>
                <c:pt idx="11">
                  <c:v>3410000</c:v>
                </c:pt>
                <c:pt idx="12">
                  <c:v>3720000</c:v>
                </c:pt>
                <c:pt idx="13">
                  <c:v>4030000</c:v>
                </c:pt>
                <c:pt idx="14">
                  <c:v>4340000</c:v>
                </c:pt>
                <c:pt idx="15">
                  <c:v>4650000</c:v>
                </c:pt>
                <c:pt idx="16">
                  <c:v>4960000</c:v>
                </c:pt>
                <c:pt idx="17">
                  <c:v>5270000</c:v>
                </c:pt>
                <c:pt idx="18">
                  <c:v>5580000</c:v>
                </c:pt>
                <c:pt idx="19">
                  <c:v>5890000</c:v>
                </c:pt>
                <c:pt idx="20">
                  <c:v>6200000</c:v>
                </c:pt>
                <c:pt idx="21">
                  <c:v>6510000</c:v>
                </c:pt>
                <c:pt idx="22">
                  <c:v>6820000</c:v>
                </c:pt>
                <c:pt idx="23">
                  <c:v>7130000</c:v>
                </c:pt>
                <c:pt idx="24">
                  <c:v>7440000</c:v>
                </c:pt>
                <c:pt idx="25">
                  <c:v>7750000</c:v>
                </c:pt>
                <c:pt idx="26">
                  <c:v>8060000</c:v>
                </c:pt>
                <c:pt idx="27">
                  <c:v>8370000</c:v>
                </c:pt>
                <c:pt idx="28">
                  <c:v>8615000</c:v>
                </c:pt>
                <c:pt idx="29">
                  <c:v>8770000</c:v>
                </c:pt>
                <c:pt idx="30">
                  <c:v>8925000</c:v>
                </c:pt>
                <c:pt idx="31">
                  <c:v>9080000</c:v>
                </c:pt>
                <c:pt idx="32">
                  <c:v>9235000</c:v>
                </c:pt>
                <c:pt idx="33">
                  <c:v>9390000</c:v>
                </c:pt>
                <c:pt idx="34">
                  <c:v>9545000</c:v>
                </c:pt>
                <c:pt idx="35">
                  <c:v>9700000</c:v>
                </c:pt>
                <c:pt idx="36">
                  <c:v>9855000</c:v>
                </c:pt>
                <c:pt idx="37">
                  <c:v>10010000</c:v>
                </c:pt>
                <c:pt idx="38">
                  <c:v>10165000</c:v>
                </c:pt>
                <c:pt idx="39">
                  <c:v>10320000</c:v>
                </c:pt>
                <c:pt idx="40">
                  <c:v>10475000</c:v>
                </c:pt>
                <c:pt idx="41">
                  <c:v>10630000</c:v>
                </c:pt>
                <c:pt idx="42">
                  <c:v>10785000</c:v>
                </c:pt>
                <c:pt idx="43">
                  <c:v>10940000</c:v>
                </c:pt>
                <c:pt idx="44">
                  <c:v>11095000</c:v>
                </c:pt>
                <c:pt idx="45">
                  <c:v>11250000</c:v>
                </c:pt>
                <c:pt idx="46">
                  <c:v>11405000</c:v>
                </c:pt>
                <c:pt idx="47">
                  <c:v>11560000</c:v>
                </c:pt>
                <c:pt idx="48">
                  <c:v>11715000</c:v>
                </c:pt>
                <c:pt idx="49">
                  <c:v>12215000</c:v>
                </c:pt>
                <c:pt idx="50">
                  <c:v>12715000</c:v>
                </c:pt>
                <c:pt idx="51">
                  <c:v>13215000</c:v>
                </c:pt>
                <c:pt idx="52">
                  <c:v>13715000</c:v>
                </c:pt>
                <c:pt idx="53">
                  <c:v>14215000</c:v>
                </c:pt>
                <c:pt idx="54">
                  <c:v>14715000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</c:numCache>
            </c:numRef>
          </c:val>
          <c:smooth val="0"/>
        </c:ser>
        <c:ser>
          <c:idx val="4"/>
          <c:order val="2"/>
          <c:tx>
            <c:strRef>
              <c:f>Deter!$X$18</c:f>
              <c:strCache>
                <c:ptCount val="1"/>
                <c:pt idx="0">
                  <c:v>Ventas</c:v>
                </c:pt>
              </c:strCache>
            </c:strRef>
          </c:tx>
          <c:marker>
            <c:symbol val="none"/>
          </c:marker>
          <c:val>
            <c:numRef>
              <c:f>Deter!$X$19:$X$89</c:f>
              <c:numCache>
                <c:formatCode>"$"\ #,##0.00</c:formatCode>
                <c:ptCount val="71"/>
                <c:pt idx="0" formatCode="General">
                  <c:v>0</c:v>
                </c:pt>
                <c:pt idx="1">
                  <c:v>580000</c:v>
                </c:pt>
                <c:pt idx="2">
                  <c:v>1160000</c:v>
                </c:pt>
                <c:pt idx="3">
                  <c:v>1740000</c:v>
                </c:pt>
                <c:pt idx="4">
                  <c:v>2320000</c:v>
                </c:pt>
                <c:pt idx="5">
                  <c:v>2900000</c:v>
                </c:pt>
                <c:pt idx="6">
                  <c:v>3480000</c:v>
                </c:pt>
                <c:pt idx="7">
                  <c:v>4060000</c:v>
                </c:pt>
                <c:pt idx="8">
                  <c:v>4640000</c:v>
                </c:pt>
                <c:pt idx="9">
                  <c:v>5220000</c:v>
                </c:pt>
                <c:pt idx="10">
                  <c:v>5800000</c:v>
                </c:pt>
                <c:pt idx="11">
                  <c:v>6380000</c:v>
                </c:pt>
                <c:pt idx="12">
                  <c:v>6960000</c:v>
                </c:pt>
                <c:pt idx="13">
                  <c:v>7540000</c:v>
                </c:pt>
                <c:pt idx="14">
                  <c:v>8120000</c:v>
                </c:pt>
                <c:pt idx="15">
                  <c:v>8700000</c:v>
                </c:pt>
                <c:pt idx="16">
                  <c:v>9280000</c:v>
                </c:pt>
                <c:pt idx="17">
                  <c:v>9860000</c:v>
                </c:pt>
                <c:pt idx="18">
                  <c:v>10440000</c:v>
                </c:pt>
                <c:pt idx="19">
                  <c:v>11020000</c:v>
                </c:pt>
                <c:pt idx="20">
                  <c:v>11600000</c:v>
                </c:pt>
                <c:pt idx="21">
                  <c:v>12180000</c:v>
                </c:pt>
                <c:pt idx="22">
                  <c:v>12760000</c:v>
                </c:pt>
                <c:pt idx="23">
                  <c:v>13340000</c:v>
                </c:pt>
                <c:pt idx="24">
                  <c:v>13920000</c:v>
                </c:pt>
                <c:pt idx="25">
                  <c:v>14500000</c:v>
                </c:pt>
                <c:pt idx="26">
                  <c:v>15080000</c:v>
                </c:pt>
                <c:pt idx="27">
                  <c:v>15660000</c:v>
                </c:pt>
                <c:pt idx="28">
                  <c:v>16010000</c:v>
                </c:pt>
                <c:pt idx="29">
                  <c:v>16165000</c:v>
                </c:pt>
                <c:pt idx="30">
                  <c:v>16320000</c:v>
                </c:pt>
                <c:pt idx="31">
                  <c:v>16475000</c:v>
                </c:pt>
                <c:pt idx="32">
                  <c:v>16630000</c:v>
                </c:pt>
                <c:pt idx="33">
                  <c:v>16785000</c:v>
                </c:pt>
                <c:pt idx="34">
                  <c:v>16940000</c:v>
                </c:pt>
                <c:pt idx="35">
                  <c:v>17095000</c:v>
                </c:pt>
                <c:pt idx="36">
                  <c:v>17250000</c:v>
                </c:pt>
                <c:pt idx="37">
                  <c:v>17405000</c:v>
                </c:pt>
                <c:pt idx="38">
                  <c:v>17560000</c:v>
                </c:pt>
                <c:pt idx="39">
                  <c:v>17715000</c:v>
                </c:pt>
                <c:pt idx="40">
                  <c:v>17870000</c:v>
                </c:pt>
                <c:pt idx="41">
                  <c:v>18025000</c:v>
                </c:pt>
                <c:pt idx="42">
                  <c:v>18180000</c:v>
                </c:pt>
                <c:pt idx="43">
                  <c:v>18335000</c:v>
                </c:pt>
                <c:pt idx="44">
                  <c:v>18490000</c:v>
                </c:pt>
                <c:pt idx="45">
                  <c:v>18645000</c:v>
                </c:pt>
                <c:pt idx="46">
                  <c:v>18800000</c:v>
                </c:pt>
                <c:pt idx="47">
                  <c:v>18955000</c:v>
                </c:pt>
                <c:pt idx="48">
                  <c:v>19110000</c:v>
                </c:pt>
                <c:pt idx="49">
                  <c:v>19550000</c:v>
                </c:pt>
                <c:pt idx="50">
                  <c:v>19990000</c:v>
                </c:pt>
                <c:pt idx="51">
                  <c:v>20430000</c:v>
                </c:pt>
                <c:pt idx="52">
                  <c:v>20870000</c:v>
                </c:pt>
                <c:pt idx="53">
                  <c:v>21310000</c:v>
                </c:pt>
                <c:pt idx="54">
                  <c:v>21750000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</c:numCache>
            </c:numRef>
          </c:val>
          <c:smooth val="0"/>
        </c:ser>
        <c:ser>
          <c:idx val="5"/>
          <c:order val="3"/>
          <c:tx>
            <c:strRef>
              <c:f>Deter!$Y$18</c:f>
              <c:strCache>
                <c:ptCount val="1"/>
                <c:pt idx="0">
                  <c:v>CV + CF</c:v>
                </c:pt>
              </c:strCache>
            </c:strRef>
          </c:tx>
          <c:marker>
            <c:symbol val="none"/>
          </c:marker>
          <c:val>
            <c:numRef>
              <c:f>Deter!$Y$19:$Y$89</c:f>
              <c:numCache>
                <c:formatCode>"$"\ #,##0.00</c:formatCode>
                <c:ptCount val="71"/>
                <c:pt idx="0">
                  <c:v>3000000</c:v>
                </c:pt>
                <c:pt idx="1">
                  <c:v>3410000</c:v>
                </c:pt>
                <c:pt idx="2">
                  <c:v>3720000</c:v>
                </c:pt>
                <c:pt idx="3">
                  <c:v>4030000</c:v>
                </c:pt>
                <c:pt idx="4">
                  <c:v>4340000</c:v>
                </c:pt>
                <c:pt idx="5">
                  <c:v>4650000</c:v>
                </c:pt>
                <c:pt idx="6">
                  <c:v>4960000</c:v>
                </c:pt>
                <c:pt idx="7">
                  <c:v>5270000</c:v>
                </c:pt>
                <c:pt idx="8">
                  <c:v>5580000</c:v>
                </c:pt>
                <c:pt idx="9">
                  <c:v>5890000</c:v>
                </c:pt>
                <c:pt idx="10">
                  <c:v>6200000</c:v>
                </c:pt>
                <c:pt idx="11">
                  <c:v>6510000</c:v>
                </c:pt>
                <c:pt idx="12">
                  <c:v>6820000</c:v>
                </c:pt>
                <c:pt idx="13">
                  <c:v>7130000</c:v>
                </c:pt>
                <c:pt idx="14">
                  <c:v>7440000</c:v>
                </c:pt>
                <c:pt idx="15">
                  <c:v>7750000</c:v>
                </c:pt>
                <c:pt idx="16">
                  <c:v>8210000</c:v>
                </c:pt>
                <c:pt idx="17">
                  <c:v>8520000</c:v>
                </c:pt>
                <c:pt idx="18">
                  <c:v>8830000</c:v>
                </c:pt>
                <c:pt idx="19">
                  <c:v>9140000</c:v>
                </c:pt>
                <c:pt idx="20">
                  <c:v>9450000</c:v>
                </c:pt>
                <c:pt idx="21">
                  <c:v>9760000</c:v>
                </c:pt>
                <c:pt idx="22">
                  <c:v>10070000</c:v>
                </c:pt>
                <c:pt idx="23">
                  <c:v>10380000</c:v>
                </c:pt>
                <c:pt idx="24">
                  <c:v>10690000</c:v>
                </c:pt>
                <c:pt idx="25">
                  <c:v>11000000</c:v>
                </c:pt>
                <c:pt idx="26">
                  <c:v>11310000</c:v>
                </c:pt>
                <c:pt idx="27">
                  <c:v>11620000</c:v>
                </c:pt>
                <c:pt idx="28">
                  <c:v>11965000</c:v>
                </c:pt>
                <c:pt idx="29">
                  <c:v>12120000</c:v>
                </c:pt>
                <c:pt idx="30">
                  <c:v>12275000</c:v>
                </c:pt>
                <c:pt idx="31">
                  <c:v>12430000</c:v>
                </c:pt>
                <c:pt idx="32">
                  <c:v>12585000</c:v>
                </c:pt>
                <c:pt idx="33">
                  <c:v>12740000</c:v>
                </c:pt>
                <c:pt idx="34">
                  <c:v>12895000</c:v>
                </c:pt>
                <c:pt idx="35">
                  <c:v>13050000</c:v>
                </c:pt>
                <c:pt idx="36">
                  <c:v>13205000</c:v>
                </c:pt>
                <c:pt idx="37">
                  <c:v>13360000</c:v>
                </c:pt>
                <c:pt idx="38">
                  <c:v>13515000</c:v>
                </c:pt>
                <c:pt idx="39">
                  <c:v>13670000</c:v>
                </c:pt>
                <c:pt idx="40">
                  <c:v>13825000</c:v>
                </c:pt>
                <c:pt idx="41">
                  <c:v>13980000</c:v>
                </c:pt>
                <c:pt idx="42">
                  <c:v>14135000</c:v>
                </c:pt>
                <c:pt idx="43">
                  <c:v>14290000</c:v>
                </c:pt>
                <c:pt idx="44">
                  <c:v>14445000</c:v>
                </c:pt>
                <c:pt idx="45">
                  <c:v>14600000</c:v>
                </c:pt>
                <c:pt idx="46">
                  <c:v>14755000</c:v>
                </c:pt>
                <c:pt idx="47">
                  <c:v>14910000</c:v>
                </c:pt>
                <c:pt idx="48">
                  <c:v>15065000</c:v>
                </c:pt>
                <c:pt idx="49">
                  <c:v>15765000</c:v>
                </c:pt>
                <c:pt idx="50">
                  <c:v>16265000</c:v>
                </c:pt>
                <c:pt idx="51">
                  <c:v>16765000</c:v>
                </c:pt>
                <c:pt idx="52">
                  <c:v>17265000</c:v>
                </c:pt>
                <c:pt idx="53">
                  <c:v>17765000</c:v>
                </c:pt>
                <c:pt idx="54">
                  <c:v>18265000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4696576"/>
        <c:axId val="114698112"/>
      </c:lineChart>
      <c:catAx>
        <c:axId val="114696576"/>
        <c:scaling>
          <c:orientation val="minMax"/>
        </c:scaling>
        <c:delete val="0"/>
        <c:axPos val="b"/>
        <c:majorTickMark val="out"/>
        <c:minorTickMark val="none"/>
        <c:tickLblPos val="nextTo"/>
        <c:crossAx val="114698112"/>
        <c:crosses val="autoZero"/>
        <c:auto val="1"/>
        <c:lblAlgn val="ctr"/>
        <c:lblOffset val="100"/>
        <c:noMultiLvlLbl val="0"/>
      </c:catAx>
      <c:valAx>
        <c:axId val="114698112"/>
        <c:scaling>
          <c:orientation val="minMax"/>
        </c:scaling>
        <c:delete val="0"/>
        <c:axPos val="l"/>
        <c:majorGridlines/>
        <c:numFmt formatCode="&quot;$&quot;\ #,##0" sourceLinked="0"/>
        <c:majorTickMark val="out"/>
        <c:minorTickMark val="none"/>
        <c:tickLblPos val="nextTo"/>
        <c:crossAx val="114696576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23622134733158351"/>
          <c:y val="6.4047098279381751E-2"/>
          <c:w val="0.23962374400169675"/>
          <c:h val="0.33486876640419949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A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5648840769903763"/>
          <c:y val="5.1400554097404488E-2"/>
          <c:w val="0.79293394575678033"/>
          <c:h val="0.8326195683872849"/>
        </c:manualLayout>
      </c:layout>
      <c:lineChart>
        <c:grouping val="standard"/>
        <c:varyColors val="0"/>
        <c:ser>
          <c:idx val="6"/>
          <c:order val="0"/>
          <c:tx>
            <c:strRef>
              <c:f>Deter!$Z$18</c:f>
              <c:strCache>
                <c:ptCount val="1"/>
              </c:strCache>
            </c:strRef>
          </c:tx>
          <c:val>
            <c:numRef>
              <c:f>Deter!$Z$19:$Z$89</c:f>
            </c:numRef>
          </c:val>
          <c:smooth val="0"/>
        </c:ser>
        <c:ser>
          <c:idx val="7"/>
          <c:order val="1"/>
          <c:tx>
            <c:strRef>
              <c:f>Deter!$AA$18</c:f>
              <c:strCache>
                <c:ptCount val="1"/>
                <c:pt idx="0">
                  <c:v>Venta mezcla</c:v>
                </c:pt>
              </c:strCache>
            </c:strRef>
          </c:tx>
          <c:marker>
            <c:symbol val="none"/>
          </c:marker>
          <c:val>
            <c:numRef>
              <c:f>Deter!$AA$19:$AA$89</c:f>
              <c:numCache>
                <c:formatCode>"$"\ #,##0.00</c:formatCode>
                <c:ptCount val="71"/>
                <c:pt idx="0" formatCode="General">
                  <c:v>0</c:v>
                </c:pt>
                <c:pt idx="1">
                  <c:v>351666.66666666663</c:v>
                </c:pt>
                <c:pt idx="2">
                  <c:v>703333.33333333326</c:v>
                </c:pt>
                <c:pt idx="3">
                  <c:v>1055000</c:v>
                </c:pt>
                <c:pt idx="4">
                  <c:v>1406666.6666666665</c:v>
                </c:pt>
                <c:pt idx="5">
                  <c:v>1758333.3333333333</c:v>
                </c:pt>
                <c:pt idx="6">
                  <c:v>2110000</c:v>
                </c:pt>
                <c:pt idx="7">
                  <c:v>2461666.6666666665</c:v>
                </c:pt>
                <c:pt idx="8">
                  <c:v>2813333.333333333</c:v>
                </c:pt>
                <c:pt idx="9">
                  <c:v>3165000</c:v>
                </c:pt>
                <c:pt idx="10">
                  <c:v>3516666.6666666665</c:v>
                </c:pt>
                <c:pt idx="11">
                  <c:v>3868333.333333333</c:v>
                </c:pt>
                <c:pt idx="12">
                  <c:v>4220000</c:v>
                </c:pt>
                <c:pt idx="13">
                  <c:v>4571666.666666666</c:v>
                </c:pt>
                <c:pt idx="14">
                  <c:v>4923333.333333333</c:v>
                </c:pt>
                <c:pt idx="15">
                  <c:v>5275000</c:v>
                </c:pt>
                <c:pt idx="16">
                  <c:v>5626666.666666666</c:v>
                </c:pt>
                <c:pt idx="17">
                  <c:v>5978333.333333333</c:v>
                </c:pt>
                <c:pt idx="18">
                  <c:v>6330000</c:v>
                </c:pt>
                <c:pt idx="19">
                  <c:v>6681666.666666666</c:v>
                </c:pt>
                <c:pt idx="20">
                  <c:v>7033333.333333333</c:v>
                </c:pt>
                <c:pt idx="21">
                  <c:v>7385000</c:v>
                </c:pt>
                <c:pt idx="22">
                  <c:v>7736666.666666666</c:v>
                </c:pt>
                <c:pt idx="23">
                  <c:v>8088333.333333333</c:v>
                </c:pt>
                <c:pt idx="24">
                  <c:v>8440000</c:v>
                </c:pt>
                <c:pt idx="25">
                  <c:v>8791666.666666666</c:v>
                </c:pt>
                <c:pt idx="26">
                  <c:v>9143333.3333333321</c:v>
                </c:pt>
                <c:pt idx="27">
                  <c:v>9495000</c:v>
                </c:pt>
                <c:pt idx="28">
                  <c:v>9846666.666666666</c:v>
                </c:pt>
                <c:pt idx="29">
                  <c:v>10198333.333333332</c:v>
                </c:pt>
                <c:pt idx="30">
                  <c:v>10550000</c:v>
                </c:pt>
                <c:pt idx="31">
                  <c:v>10901666.666666666</c:v>
                </c:pt>
                <c:pt idx="32">
                  <c:v>11253333.333333332</c:v>
                </c:pt>
                <c:pt idx="33">
                  <c:v>11605000</c:v>
                </c:pt>
                <c:pt idx="34">
                  <c:v>11956666.666666666</c:v>
                </c:pt>
                <c:pt idx="35">
                  <c:v>12308333.333333332</c:v>
                </c:pt>
                <c:pt idx="36">
                  <c:v>12660000</c:v>
                </c:pt>
                <c:pt idx="37">
                  <c:v>13011666.666666666</c:v>
                </c:pt>
                <c:pt idx="38">
                  <c:v>13363333.333333332</c:v>
                </c:pt>
                <c:pt idx="39">
                  <c:v>13715000</c:v>
                </c:pt>
                <c:pt idx="40">
                  <c:v>14066666.666666666</c:v>
                </c:pt>
                <c:pt idx="41">
                  <c:v>14418333.333333332</c:v>
                </c:pt>
                <c:pt idx="42">
                  <c:v>14770000</c:v>
                </c:pt>
                <c:pt idx="43">
                  <c:v>15121666.666666666</c:v>
                </c:pt>
                <c:pt idx="44">
                  <c:v>15473333.333333332</c:v>
                </c:pt>
                <c:pt idx="45">
                  <c:v>15825000</c:v>
                </c:pt>
                <c:pt idx="46">
                  <c:v>16176666.666666666</c:v>
                </c:pt>
                <c:pt idx="47">
                  <c:v>16528333.333333332</c:v>
                </c:pt>
                <c:pt idx="48">
                  <c:v>16880000</c:v>
                </c:pt>
                <c:pt idx="49">
                  <c:v>17231666.666666664</c:v>
                </c:pt>
                <c:pt idx="50">
                  <c:v>17583333.333333332</c:v>
                </c:pt>
                <c:pt idx="51">
                  <c:v>17935000</c:v>
                </c:pt>
                <c:pt idx="52">
                  <c:v>18286666.666666664</c:v>
                </c:pt>
                <c:pt idx="53">
                  <c:v>18638333.333333332</c:v>
                </c:pt>
                <c:pt idx="54">
                  <c:v>18990000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</c:numCache>
            </c:numRef>
          </c:val>
          <c:smooth val="0"/>
        </c:ser>
        <c:ser>
          <c:idx val="8"/>
          <c:order val="2"/>
          <c:tx>
            <c:strRef>
              <c:f>Deter!$AB$18</c:f>
              <c:strCache>
                <c:ptCount val="1"/>
                <c:pt idx="0">
                  <c:v>CV mezcla</c:v>
                </c:pt>
              </c:strCache>
            </c:strRef>
          </c:tx>
          <c:marker>
            <c:symbol val="none"/>
          </c:marker>
          <c:val>
            <c:numRef>
              <c:f>Deter!$AB$19:$AB$89</c:f>
              <c:numCache>
                <c:formatCode>"$"\ #,##0.00</c:formatCode>
                <c:ptCount val="71"/>
                <c:pt idx="0" formatCode="General">
                  <c:v>0</c:v>
                </c:pt>
                <c:pt idx="1">
                  <c:v>258055.55555555556</c:v>
                </c:pt>
                <c:pt idx="2">
                  <c:v>516111.11111111112</c:v>
                </c:pt>
                <c:pt idx="3">
                  <c:v>774166.66666666674</c:v>
                </c:pt>
                <c:pt idx="4">
                  <c:v>1032222.2222222222</c:v>
                </c:pt>
                <c:pt idx="5">
                  <c:v>1290277.7777777778</c:v>
                </c:pt>
                <c:pt idx="6">
                  <c:v>1548333.3333333335</c:v>
                </c:pt>
                <c:pt idx="7">
                  <c:v>1806388.888888889</c:v>
                </c:pt>
                <c:pt idx="8">
                  <c:v>2064444.4444444445</c:v>
                </c:pt>
                <c:pt idx="9">
                  <c:v>2322500</c:v>
                </c:pt>
                <c:pt idx="10">
                  <c:v>2580555.5555555555</c:v>
                </c:pt>
                <c:pt idx="11">
                  <c:v>2838611.111111111</c:v>
                </c:pt>
                <c:pt idx="12">
                  <c:v>3096666.666666667</c:v>
                </c:pt>
                <c:pt idx="13">
                  <c:v>3354722.2222222225</c:v>
                </c:pt>
                <c:pt idx="14">
                  <c:v>3612777.777777778</c:v>
                </c:pt>
                <c:pt idx="15">
                  <c:v>3870833.3333333335</c:v>
                </c:pt>
                <c:pt idx="16">
                  <c:v>4128888.888888889</c:v>
                </c:pt>
                <c:pt idx="17">
                  <c:v>4386944.444444445</c:v>
                </c:pt>
                <c:pt idx="18">
                  <c:v>4645000</c:v>
                </c:pt>
                <c:pt idx="19">
                  <c:v>4903055.555555556</c:v>
                </c:pt>
                <c:pt idx="20">
                  <c:v>5161111.111111111</c:v>
                </c:pt>
                <c:pt idx="21">
                  <c:v>5419166.666666667</c:v>
                </c:pt>
                <c:pt idx="22">
                  <c:v>5677222.222222222</c:v>
                </c:pt>
                <c:pt idx="23">
                  <c:v>5935277.777777778</c:v>
                </c:pt>
                <c:pt idx="24">
                  <c:v>6193333.333333334</c:v>
                </c:pt>
                <c:pt idx="25">
                  <c:v>6451388.888888889</c:v>
                </c:pt>
                <c:pt idx="26">
                  <c:v>6709444.444444445</c:v>
                </c:pt>
                <c:pt idx="27">
                  <c:v>6967500</c:v>
                </c:pt>
                <c:pt idx="28">
                  <c:v>7225555.555555556</c:v>
                </c:pt>
                <c:pt idx="29">
                  <c:v>7483611.111111111</c:v>
                </c:pt>
                <c:pt idx="30">
                  <c:v>7741666.666666667</c:v>
                </c:pt>
                <c:pt idx="31">
                  <c:v>7999722.2222222229</c:v>
                </c:pt>
                <c:pt idx="32">
                  <c:v>8257777.777777778</c:v>
                </c:pt>
                <c:pt idx="33">
                  <c:v>8515833.333333334</c:v>
                </c:pt>
                <c:pt idx="34">
                  <c:v>8773888.8888888899</c:v>
                </c:pt>
                <c:pt idx="35">
                  <c:v>9031944.444444444</c:v>
                </c:pt>
                <c:pt idx="36">
                  <c:v>9290000</c:v>
                </c:pt>
                <c:pt idx="37">
                  <c:v>9548055.555555556</c:v>
                </c:pt>
                <c:pt idx="38">
                  <c:v>9806111.1111111119</c:v>
                </c:pt>
                <c:pt idx="39">
                  <c:v>10064166.666666668</c:v>
                </c:pt>
                <c:pt idx="40">
                  <c:v>10322222.222222222</c:v>
                </c:pt>
                <c:pt idx="41">
                  <c:v>10580277.777777778</c:v>
                </c:pt>
                <c:pt idx="42">
                  <c:v>10838333.333333334</c:v>
                </c:pt>
                <c:pt idx="43">
                  <c:v>11096388.88888889</c:v>
                </c:pt>
                <c:pt idx="44">
                  <c:v>11354444.444444444</c:v>
                </c:pt>
                <c:pt idx="45">
                  <c:v>11612500</c:v>
                </c:pt>
                <c:pt idx="46">
                  <c:v>11870555.555555556</c:v>
                </c:pt>
                <c:pt idx="47">
                  <c:v>12128611.111111112</c:v>
                </c:pt>
                <c:pt idx="48">
                  <c:v>12386666.666666668</c:v>
                </c:pt>
                <c:pt idx="49">
                  <c:v>12644722.222222222</c:v>
                </c:pt>
                <c:pt idx="50">
                  <c:v>12902777.777777778</c:v>
                </c:pt>
                <c:pt idx="51">
                  <c:v>13160833.333333334</c:v>
                </c:pt>
                <c:pt idx="52">
                  <c:v>13418888.88888889</c:v>
                </c:pt>
                <c:pt idx="53">
                  <c:v>13676944.444444446</c:v>
                </c:pt>
                <c:pt idx="54">
                  <c:v>13935000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</c:numCache>
            </c:numRef>
          </c:val>
          <c:smooth val="0"/>
        </c:ser>
        <c:ser>
          <c:idx val="9"/>
          <c:order val="3"/>
          <c:tx>
            <c:strRef>
              <c:f>Deter!$AC$18</c:f>
              <c:strCache>
                <c:ptCount val="1"/>
                <c:pt idx="0">
                  <c:v>CF + CV mezcla</c:v>
                </c:pt>
              </c:strCache>
            </c:strRef>
          </c:tx>
          <c:marker>
            <c:symbol val="none"/>
          </c:marker>
          <c:val>
            <c:numRef>
              <c:f>Deter!$AC$19:$AC$89</c:f>
              <c:numCache>
                <c:formatCode>"$"\ #,##0.00</c:formatCode>
                <c:ptCount val="71"/>
                <c:pt idx="1">
                  <c:v>3808055.5555555555</c:v>
                </c:pt>
                <c:pt idx="2">
                  <c:v>4066111.111111111</c:v>
                </c:pt>
                <c:pt idx="3">
                  <c:v>4324166.666666667</c:v>
                </c:pt>
                <c:pt idx="4">
                  <c:v>4582222.222222222</c:v>
                </c:pt>
                <c:pt idx="5">
                  <c:v>4840277.777777778</c:v>
                </c:pt>
                <c:pt idx="6">
                  <c:v>5098333.333333334</c:v>
                </c:pt>
                <c:pt idx="7">
                  <c:v>5356388.888888889</c:v>
                </c:pt>
                <c:pt idx="8">
                  <c:v>5614444.444444444</c:v>
                </c:pt>
                <c:pt idx="9">
                  <c:v>5872500</c:v>
                </c:pt>
                <c:pt idx="10">
                  <c:v>6130555.555555556</c:v>
                </c:pt>
                <c:pt idx="11">
                  <c:v>6388611.111111111</c:v>
                </c:pt>
                <c:pt idx="12">
                  <c:v>6646666.666666667</c:v>
                </c:pt>
                <c:pt idx="13">
                  <c:v>6904722.222222222</c:v>
                </c:pt>
                <c:pt idx="14">
                  <c:v>7162777.777777778</c:v>
                </c:pt>
                <c:pt idx="15">
                  <c:v>7420833.333333334</c:v>
                </c:pt>
                <c:pt idx="16">
                  <c:v>7678888.888888889</c:v>
                </c:pt>
                <c:pt idx="17">
                  <c:v>7936944.444444445</c:v>
                </c:pt>
                <c:pt idx="18">
                  <c:v>8195000</c:v>
                </c:pt>
                <c:pt idx="19">
                  <c:v>8453055.555555556</c:v>
                </c:pt>
                <c:pt idx="20">
                  <c:v>8711111.1111111119</c:v>
                </c:pt>
                <c:pt idx="21">
                  <c:v>8969166.6666666679</c:v>
                </c:pt>
                <c:pt idx="22">
                  <c:v>9227222.222222222</c:v>
                </c:pt>
                <c:pt idx="23">
                  <c:v>9485277.777777778</c:v>
                </c:pt>
                <c:pt idx="24">
                  <c:v>9743333.333333334</c:v>
                </c:pt>
                <c:pt idx="25">
                  <c:v>10001388.888888888</c:v>
                </c:pt>
                <c:pt idx="26">
                  <c:v>10259444.444444444</c:v>
                </c:pt>
                <c:pt idx="27">
                  <c:v>10517500</c:v>
                </c:pt>
                <c:pt idx="28">
                  <c:v>10775555.555555556</c:v>
                </c:pt>
                <c:pt idx="29">
                  <c:v>11033611.111111112</c:v>
                </c:pt>
                <c:pt idx="30">
                  <c:v>11291666.666666668</c:v>
                </c:pt>
                <c:pt idx="31">
                  <c:v>11549722.222222224</c:v>
                </c:pt>
                <c:pt idx="32">
                  <c:v>11807777.777777778</c:v>
                </c:pt>
                <c:pt idx="33">
                  <c:v>12065833.333333334</c:v>
                </c:pt>
                <c:pt idx="34">
                  <c:v>12323888.88888889</c:v>
                </c:pt>
                <c:pt idx="35">
                  <c:v>12581944.444444444</c:v>
                </c:pt>
                <c:pt idx="36">
                  <c:v>12840000</c:v>
                </c:pt>
                <c:pt idx="37">
                  <c:v>13098055.555555556</c:v>
                </c:pt>
                <c:pt idx="38">
                  <c:v>13356111.111111112</c:v>
                </c:pt>
                <c:pt idx="39">
                  <c:v>13614166.666666668</c:v>
                </c:pt>
                <c:pt idx="40">
                  <c:v>13872222.222222222</c:v>
                </c:pt>
                <c:pt idx="41">
                  <c:v>14130277.777777778</c:v>
                </c:pt>
                <c:pt idx="42">
                  <c:v>14388333.333333334</c:v>
                </c:pt>
                <c:pt idx="43">
                  <c:v>14646388.88888889</c:v>
                </c:pt>
                <c:pt idx="44">
                  <c:v>14904444.444444444</c:v>
                </c:pt>
                <c:pt idx="45">
                  <c:v>15162500</c:v>
                </c:pt>
                <c:pt idx="46">
                  <c:v>15420555.555555556</c:v>
                </c:pt>
                <c:pt idx="47">
                  <c:v>15678611.111111112</c:v>
                </c:pt>
                <c:pt idx="48">
                  <c:v>15936666.666666668</c:v>
                </c:pt>
                <c:pt idx="49">
                  <c:v>16194722.222222222</c:v>
                </c:pt>
                <c:pt idx="50">
                  <c:v>16452777.777777778</c:v>
                </c:pt>
                <c:pt idx="51">
                  <c:v>16710833.333333334</c:v>
                </c:pt>
                <c:pt idx="52">
                  <c:v>16968888.888888888</c:v>
                </c:pt>
                <c:pt idx="53">
                  <c:v>17226944.444444448</c:v>
                </c:pt>
                <c:pt idx="54">
                  <c:v>17485000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</c:numCache>
            </c:numRef>
          </c:val>
          <c:smooth val="0"/>
        </c:ser>
        <c:ser>
          <c:idx val="10"/>
          <c:order val="4"/>
          <c:tx>
            <c:strRef>
              <c:f>Deter!$AD$18</c:f>
              <c:strCache>
                <c:ptCount val="1"/>
                <c:pt idx="0">
                  <c:v>CF mezcla</c:v>
                </c:pt>
              </c:strCache>
            </c:strRef>
          </c:tx>
          <c:marker>
            <c:symbol val="none"/>
          </c:marker>
          <c:val>
            <c:numRef>
              <c:f>Deter!$AD$19:$AD$89</c:f>
              <c:numCache>
                <c:formatCode>"$"\ #,##0.00</c:formatCode>
                <c:ptCount val="71"/>
                <c:pt idx="0">
                  <c:v>3550000</c:v>
                </c:pt>
                <c:pt idx="1">
                  <c:v>3550000</c:v>
                </c:pt>
                <c:pt idx="2">
                  <c:v>3550000</c:v>
                </c:pt>
                <c:pt idx="3">
                  <c:v>3550000</c:v>
                </c:pt>
                <c:pt idx="4">
                  <c:v>3550000</c:v>
                </c:pt>
                <c:pt idx="5">
                  <c:v>3550000</c:v>
                </c:pt>
                <c:pt idx="6">
                  <c:v>3550000</c:v>
                </c:pt>
                <c:pt idx="7">
                  <c:v>3550000</c:v>
                </c:pt>
                <c:pt idx="8">
                  <c:v>3550000</c:v>
                </c:pt>
                <c:pt idx="9">
                  <c:v>3550000</c:v>
                </c:pt>
                <c:pt idx="10">
                  <c:v>3550000</c:v>
                </c:pt>
                <c:pt idx="11">
                  <c:v>3550000</c:v>
                </c:pt>
                <c:pt idx="12">
                  <c:v>3550000</c:v>
                </c:pt>
                <c:pt idx="13">
                  <c:v>3550000</c:v>
                </c:pt>
                <c:pt idx="14">
                  <c:v>3550000</c:v>
                </c:pt>
                <c:pt idx="15">
                  <c:v>3550000</c:v>
                </c:pt>
                <c:pt idx="16">
                  <c:v>3550000</c:v>
                </c:pt>
                <c:pt idx="17">
                  <c:v>3550000</c:v>
                </c:pt>
                <c:pt idx="18">
                  <c:v>3550000</c:v>
                </c:pt>
                <c:pt idx="19">
                  <c:v>3550000</c:v>
                </c:pt>
                <c:pt idx="20">
                  <c:v>3550000</c:v>
                </c:pt>
                <c:pt idx="21">
                  <c:v>3550000</c:v>
                </c:pt>
                <c:pt idx="22">
                  <c:v>3550000</c:v>
                </c:pt>
                <c:pt idx="23">
                  <c:v>3550000</c:v>
                </c:pt>
                <c:pt idx="24">
                  <c:v>3550000</c:v>
                </c:pt>
                <c:pt idx="25">
                  <c:v>3550000</c:v>
                </c:pt>
                <c:pt idx="26">
                  <c:v>3550000</c:v>
                </c:pt>
                <c:pt idx="27">
                  <c:v>3550000</c:v>
                </c:pt>
                <c:pt idx="28">
                  <c:v>3550000</c:v>
                </c:pt>
                <c:pt idx="29">
                  <c:v>3550000</c:v>
                </c:pt>
                <c:pt idx="30">
                  <c:v>3550000</c:v>
                </c:pt>
                <c:pt idx="31">
                  <c:v>3550000</c:v>
                </c:pt>
                <c:pt idx="32">
                  <c:v>3550000</c:v>
                </c:pt>
                <c:pt idx="33">
                  <c:v>3550000</c:v>
                </c:pt>
                <c:pt idx="34">
                  <c:v>3550000</c:v>
                </c:pt>
                <c:pt idx="35">
                  <c:v>3550000</c:v>
                </c:pt>
                <c:pt idx="36">
                  <c:v>3550000</c:v>
                </c:pt>
                <c:pt idx="37">
                  <c:v>3550000</c:v>
                </c:pt>
                <c:pt idx="38">
                  <c:v>3550000</c:v>
                </c:pt>
                <c:pt idx="39">
                  <c:v>3550000</c:v>
                </c:pt>
                <c:pt idx="40">
                  <c:v>3550000</c:v>
                </c:pt>
                <c:pt idx="41">
                  <c:v>3550000</c:v>
                </c:pt>
                <c:pt idx="42">
                  <c:v>3550000</c:v>
                </c:pt>
                <c:pt idx="43">
                  <c:v>3550000</c:v>
                </c:pt>
                <c:pt idx="44">
                  <c:v>3550000</c:v>
                </c:pt>
                <c:pt idx="45">
                  <c:v>3550000</c:v>
                </c:pt>
                <c:pt idx="46">
                  <c:v>3550000</c:v>
                </c:pt>
                <c:pt idx="47">
                  <c:v>3550000</c:v>
                </c:pt>
                <c:pt idx="48">
                  <c:v>3550000</c:v>
                </c:pt>
                <c:pt idx="49">
                  <c:v>3550000</c:v>
                </c:pt>
                <c:pt idx="50">
                  <c:v>3550000</c:v>
                </c:pt>
                <c:pt idx="51">
                  <c:v>3550000</c:v>
                </c:pt>
                <c:pt idx="52">
                  <c:v>3550000</c:v>
                </c:pt>
                <c:pt idx="53">
                  <c:v>3550000</c:v>
                </c:pt>
                <c:pt idx="54">
                  <c:v>3550000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4737920"/>
        <c:axId val="114739456"/>
      </c:lineChart>
      <c:catAx>
        <c:axId val="114737920"/>
        <c:scaling>
          <c:orientation val="minMax"/>
        </c:scaling>
        <c:delete val="0"/>
        <c:axPos val="b"/>
        <c:majorTickMark val="out"/>
        <c:minorTickMark val="none"/>
        <c:tickLblPos val="nextTo"/>
        <c:crossAx val="114739456"/>
        <c:crosses val="autoZero"/>
        <c:auto val="1"/>
        <c:lblAlgn val="ctr"/>
        <c:lblOffset val="100"/>
        <c:noMultiLvlLbl val="0"/>
      </c:catAx>
      <c:valAx>
        <c:axId val="11473945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1473792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16411067366579174"/>
          <c:y val="5.9417468649752128E-2"/>
          <c:w val="0.25255599300087489"/>
          <c:h val="0.33486876640419949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chart" Target="../charts/chart4.xml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chart" Target="../charts/chart3.xml"/><Relationship Id="rId5" Type="http://schemas.openxmlformats.org/officeDocument/2006/relationships/chart" Target="../charts/chart2.xml"/><Relationship Id="rId4" Type="http://schemas.openxmlformats.org/officeDocument/2006/relationships/chart" Target="../charts/chart1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2</xdr:row>
      <xdr:rowOff>19051</xdr:rowOff>
    </xdr:from>
    <xdr:to>
      <xdr:col>1</xdr:col>
      <xdr:colOff>876300</xdr:colOff>
      <xdr:row>3</xdr:row>
      <xdr:rowOff>123460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457201"/>
          <a:ext cx="1200150" cy="285384"/>
        </a:xfrm>
        <a:prstGeom prst="rect">
          <a:avLst/>
        </a:prstGeom>
        <a:noFill/>
      </xdr:spPr>
    </xdr:pic>
    <xdr:clientData/>
  </xdr:twoCellAnchor>
  <xdr:twoCellAnchor>
    <xdr:from>
      <xdr:col>4</xdr:col>
      <xdr:colOff>342900</xdr:colOff>
      <xdr:row>1</xdr:row>
      <xdr:rowOff>171450</xdr:rowOff>
    </xdr:from>
    <xdr:to>
      <xdr:col>6</xdr:col>
      <xdr:colOff>266701</xdr:colOff>
      <xdr:row>4</xdr:row>
      <xdr:rowOff>66675</xdr:rowOff>
    </xdr:to>
    <xdr:grpSp>
      <xdr:nvGrpSpPr>
        <xdr:cNvPr id="3" name="Group 1"/>
        <xdr:cNvGrpSpPr>
          <a:grpSpLocks/>
        </xdr:cNvGrpSpPr>
      </xdr:nvGrpSpPr>
      <xdr:grpSpPr bwMode="auto">
        <a:xfrm>
          <a:off x="4486275" y="428625"/>
          <a:ext cx="1600201" cy="438150"/>
          <a:chOff x="1542" y="2478"/>
          <a:chExt cx="2880" cy="699"/>
        </a:xfrm>
      </xdr:grpSpPr>
      <xdr:sp macro="" textlink="">
        <xdr:nvSpPr>
          <xdr:cNvPr id="4" name="Rectangle 2"/>
          <xdr:cNvSpPr>
            <a:spLocks noChangeArrowheads="1"/>
          </xdr:cNvSpPr>
        </xdr:nvSpPr>
        <xdr:spPr bwMode="auto">
          <a:xfrm>
            <a:off x="2259" y="2549"/>
            <a:ext cx="2163" cy="628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l" rtl="0">
              <a:defRPr sz="1000"/>
            </a:pPr>
            <a:r>
              <a:rPr lang="es-AR" sz="1600" b="0" i="0" u="none" strike="noStrike" baseline="0">
                <a:solidFill>
                  <a:srgbClr val="000000"/>
                </a:solidFill>
                <a:latin typeface="Gigi"/>
              </a:rPr>
              <a:t>Numeratio</a:t>
            </a:r>
            <a:endParaRPr lang="es-AR" sz="1000" b="0" i="0" u="none" strike="noStrike" baseline="0">
              <a:solidFill>
                <a:srgbClr val="000000"/>
              </a:solidFill>
              <a:latin typeface="Arial"/>
              <a:cs typeface="Arial"/>
            </a:endParaRPr>
          </a:p>
          <a:p>
            <a:pPr algn="l" rtl="0">
              <a:defRPr sz="1000"/>
            </a:pPr>
            <a:endParaRPr lang="es-AR" sz="1000" b="0" i="0" u="none" strike="noStrike" baseline="0">
              <a:solidFill>
                <a:srgbClr val="000000"/>
              </a:solidFill>
              <a:latin typeface="Arial"/>
              <a:cs typeface="Arial"/>
            </a:endParaRPr>
          </a:p>
        </xdr:txBody>
      </xdr:sp>
      <xdr:pic>
        <xdr:nvPicPr>
          <xdr:cNvPr id="5" name="Picture 3"/>
          <xdr:cNvPicPr>
            <a:picLocks noChangeAspect="1" noChangeArrowheads="1"/>
          </xdr:cNvPicPr>
        </xdr:nvPicPr>
        <xdr:blipFill>
          <a:blip xmlns:r="http://schemas.openxmlformats.org/officeDocument/2006/relationships" r:embed="rId2" cstate="print"/>
          <a:srcRect/>
          <a:stretch>
            <a:fillRect/>
          </a:stretch>
        </xdr:blipFill>
        <xdr:spPr bwMode="auto">
          <a:xfrm>
            <a:off x="1542" y="2478"/>
            <a:ext cx="727" cy="64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>
    <xdr:from>
      <xdr:col>2</xdr:col>
      <xdr:colOff>28574</xdr:colOff>
      <xdr:row>2</xdr:row>
      <xdr:rowOff>47625</xdr:rowOff>
    </xdr:from>
    <xdr:to>
      <xdr:col>2</xdr:col>
      <xdr:colOff>635915</xdr:colOff>
      <xdr:row>4</xdr:row>
      <xdr:rowOff>114299</xdr:rowOff>
    </xdr:to>
    <xdr:grpSp>
      <xdr:nvGrpSpPr>
        <xdr:cNvPr id="6" name="Group 18"/>
        <xdr:cNvGrpSpPr>
          <a:grpSpLocks/>
        </xdr:cNvGrpSpPr>
      </xdr:nvGrpSpPr>
      <xdr:grpSpPr bwMode="auto">
        <a:xfrm>
          <a:off x="2495549" y="485775"/>
          <a:ext cx="607341" cy="428624"/>
          <a:chOff x="1156" y="2069"/>
          <a:chExt cx="1815" cy="1516"/>
        </a:xfrm>
      </xdr:grpSpPr>
      <xdr:grpSp>
        <xdr:nvGrpSpPr>
          <xdr:cNvPr id="7" name="Group 12"/>
          <xdr:cNvGrpSpPr>
            <a:grpSpLocks/>
          </xdr:cNvGrpSpPr>
        </xdr:nvGrpSpPr>
        <xdr:grpSpPr bwMode="auto">
          <a:xfrm rot="-2418007">
            <a:off x="1972" y="2432"/>
            <a:ext cx="862" cy="317"/>
            <a:chOff x="2744" y="2341"/>
            <a:chExt cx="1814" cy="635"/>
          </a:xfrm>
        </xdr:grpSpPr>
        <xdr:sp macro="" textlink="">
          <xdr:nvSpPr>
            <xdr:cNvPr id="12" name="AutoShape 4"/>
            <xdr:cNvSpPr>
              <a:spLocks noChangeArrowheads="1"/>
            </xdr:cNvSpPr>
          </xdr:nvSpPr>
          <xdr:spPr bwMode="auto">
            <a:xfrm rot="-5400000">
              <a:off x="3492" y="1774"/>
              <a:ext cx="499" cy="1633"/>
            </a:xfrm>
            <a:prstGeom prst="triangle">
              <a:avLst>
                <a:gd name="adj" fmla="val 50000"/>
              </a:avLst>
            </a:prstGeom>
            <a:solidFill>
              <a:schemeClr val="tx1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s-ES_tradnl"/>
              </a:defPPr>
              <a:lvl1pPr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1pPr>
              <a:lvl2pPr marL="4572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2pPr>
              <a:lvl3pPr marL="9144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3pPr>
              <a:lvl4pPr marL="13716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4pPr>
              <a:lvl5pPr marL="18288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9pPr>
            </a:lstStyle>
            <a:p>
              <a:endParaRPr lang="es-AR"/>
            </a:p>
          </xdr:txBody>
        </xdr:sp>
        <xdr:sp macro="" textlink="">
          <xdr:nvSpPr>
            <xdr:cNvPr id="13" name="Rectangle 5"/>
            <xdr:cNvSpPr>
              <a:spLocks noChangeArrowheads="1"/>
            </xdr:cNvSpPr>
          </xdr:nvSpPr>
          <xdr:spPr bwMode="auto">
            <a:xfrm>
              <a:off x="2926" y="2523"/>
              <a:ext cx="498" cy="136"/>
            </a:xfrm>
            <a:prstGeom prst="rect">
              <a:avLst/>
            </a:prstGeom>
            <a:solidFill>
              <a:schemeClr val="tx1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s-ES_tradnl"/>
              </a:defPPr>
              <a:lvl1pPr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1pPr>
              <a:lvl2pPr marL="4572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2pPr>
              <a:lvl3pPr marL="9144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3pPr>
              <a:lvl4pPr marL="13716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4pPr>
              <a:lvl5pPr marL="18288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9pPr>
            </a:lstStyle>
            <a:p>
              <a:endParaRPr lang="es-AR"/>
            </a:p>
          </xdr:txBody>
        </xdr:sp>
        <xdr:sp macro="" textlink="">
          <xdr:nvSpPr>
            <xdr:cNvPr id="14" name="AutoShape 7"/>
            <xdr:cNvSpPr>
              <a:spLocks noChangeArrowheads="1"/>
            </xdr:cNvSpPr>
          </xdr:nvSpPr>
          <xdr:spPr bwMode="auto">
            <a:xfrm rot="16200000">
              <a:off x="2698" y="2496"/>
              <a:ext cx="273" cy="181"/>
            </a:xfrm>
            <a:custGeom>
              <a:avLst/>
              <a:gdLst>
                <a:gd name="G0" fmla="+- 5400 0 0"/>
                <a:gd name="G1" fmla="+- 21600 0 5400"/>
                <a:gd name="G2" fmla="*/ 5400 1 2"/>
                <a:gd name="G3" fmla="+- 21600 0 G2"/>
                <a:gd name="G4" fmla="+/ 5400 21600 2"/>
                <a:gd name="G5" fmla="+/ G1 0 2"/>
                <a:gd name="G6" fmla="*/ 21600 21600 5400"/>
                <a:gd name="G7" fmla="*/ G6 1 2"/>
                <a:gd name="G8" fmla="+- 21600 0 G7"/>
                <a:gd name="G9" fmla="*/ 21600 1 2"/>
                <a:gd name="G10" fmla="+- 5400 0 G9"/>
                <a:gd name="G11" fmla="?: G10 G8 0"/>
                <a:gd name="G12" fmla="?: G10 G7 21600"/>
                <a:gd name="T0" fmla="*/ 18900 w 21600"/>
                <a:gd name="T1" fmla="*/ 10800 h 21600"/>
                <a:gd name="T2" fmla="*/ 10800 w 21600"/>
                <a:gd name="T3" fmla="*/ 21600 h 21600"/>
                <a:gd name="T4" fmla="*/ 2700 w 21600"/>
                <a:gd name="T5" fmla="*/ 10800 h 21600"/>
                <a:gd name="T6" fmla="*/ 10800 w 21600"/>
                <a:gd name="T7" fmla="*/ 0 h 21600"/>
                <a:gd name="T8" fmla="*/ 4500 w 21600"/>
                <a:gd name="T9" fmla="*/ 4500 h 21600"/>
                <a:gd name="T10" fmla="*/ 17100 w 21600"/>
                <a:gd name="T11" fmla="*/ 17100 h 216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</a:cxnLst>
              <a:rect l="T8" t="T9" r="T10" b="T11"/>
              <a:pathLst>
                <a:path w="21600" h="21600">
                  <a:moveTo>
                    <a:pt x="0" y="0"/>
                  </a:moveTo>
                  <a:lnTo>
                    <a:pt x="5400" y="21600"/>
                  </a:lnTo>
                  <a:lnTo>
                    <a:pt x="16200" y="21600"/>
                  </a:lnTo>
                  <a:lnTo>
                    <a:pt x="21600" y="0"/>
                  </a:lnTo>
                  <a:close/>
                </a:path>
              </a:pathLst>
            </a:custGeom>
            <a:solidFill>
              <a:schemeClr val="tx1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s-ES_tradnl"/>
              </a:defPPr>
              <a:lvl1pPr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1pPr>
              <a:lvl2pPr marL="4572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2pPr>
              <a:lvl3pPr marL="9144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3pPr>
              <a:lvl4pPr marL="13716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4pPr>
              <a:lvl5pPr marL="18288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9pPr>
            </a:lstStyle>
            <a:p>
              <a:endParaRPr lang="es-AR"/>
            </a:p>
          </xdr:txBody>
        </xdr:sp>
        <xdr:sp macro="" textlink="">
          <xdr:nvSpPr>
            <xdr:cNvPr id="15" name="AutoShape 8"/>
            <xdr:cNvSpPr>
              <a:spLocks noChangeArrowheads="1"/>
            </xdr:cNvSpPr>
          </xdr:nvSpPr>
          <xdr:spPr bwMode="auto">
            <a:xfrm rot="250207">
              <a:off x="2971" y="2613"/>
              <a:ext cx="1315" cy="363"/>
            </a:xfrm>
            <a:custGeom>
              <a:avLst/>
              <a:gdLst>
                <a:gd name="G0" fmla="+- 5400 0 0"/>
                <a:gd name="G1" fmla="+- 21600 0 5400"/>
                <a:gd name="G2" fmla="+- 21600 0 5400"/>
                <a:gd name="G3" fmla="*/ G0 2929 10000"/>
                <a:gd name="G4" fmla="+- 21600 0 G3"/>
                <a:gd name="G5" fmla="+- 21600 0 G3"/>
                <a:gd name="T0" fmla="*/ 10800 w 21600"/>
                <a:gd name="T1" fmla="*/ 0 h 21600"/>
                <a:gd name="T2" fmla="*/ 3163 w 21600"/>
                <a:gd name="T3" fmla="*/ 3163 h 21600"/>
                <a:gd name="T4" fmla="*/ 0 w 21600"/>
                <a:gd name="T5" fmla="*/ 10800 h 21600"/>
                <a:gd name="T6" fmla="*/ 3163 w 21600"/>
                <a:gd name="T7" fmla="*/ 18437 h 21600"/>
                <a:gd name="T8" fmla="*/ 10800 w 21600"/>
                <a:gd name="T9" fmla="*/ 21600 h 21600"/>
                <a:gd name="T10" fmla="*/ 18437 w 21600"/>
                <a:gd name="T11" fmla="*/ 18437 h 21600"/>
                <a:gd name="T12" fmla="*/ 21600 w 21600"/>
                <a:gd name="T13" fmla="*/ 10800 h 21600"/>
                <a:gd name="T14" fmla="*/ 18437 w 21600"/>
                <a:gd name="T15" fmla="*/ 3163 h 21600"/>
                <a:gd name="T16" fmla="*/ 3163 w 21600"/>
                <a:gd name="T17" fmla="*/ 3163 h 21600"/>
                <a:gd name="T18" fmla="*/ 18437 w 21600"/>
                <a:gd name="T19" fmla="*/ 18437 h 216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</a:cxnLst>
              <a:rect l="T16" t="T17" r="T18" b="T19"/>
              <a:pathLst>
                <a:path w="21600" h="21600">
                  <a:moveTo>
                    <a:pt x="0" y="10800"/>
                  </a:moveTo>
                  <a:cubicBezTo>
                    <a:pt x="0" y="4835"/>
                    <a:pt x="4835" y="0"/>
                    <a:pt x="10800" y="0"/>
                  </a:cubicBezTo>
                  <a:cubicBezTo>
                    <a:pt x="16765" y="0"/>
                    <a:pt x="21600" y="4835"/>
                    <a:pt x="21600" y="10800"/>
                  </a:cubicBezTo>
                  <a:cubicBezTo>
                    <a:pt x="21600" y="16765"/>
                    <a:pt x="16765" y="21600"/>
                    <a:pt x="10800" y="21600"/>
                  </a:cubicBezTo>
                  <a:cubicBezTo>
                    <a:pt x="4835" y="21600"/>
                    <a:pt x="0" y="16765"/>
                    <a:pt x="0" y="10800"/>
                  </a:cubicBezTo>
                  <a:close/>
                  <a:moveTo>
                    <a:pt x="5400" y="10800"/>
                  </a:moveTo>
                  <a:cubicBezTo>
                    <a:pt x="5400" y="13782"/>
                    <a:pt x="7818" y="16200"/>
                    <a:pt x="10800" y="16200"/>
                  </a:cubicBezTo>
                  <a:cubicBezTo>
                    <a:pt x="13782" y="16200"/>
                    <a:pt x="16200" y="13782"/>
                    <a:pt x="16200" y="10800"/>
                  </a:cubicBezTo>
                  <a:cubicBezTo>
                    <a:pt x="16200" y="7818"/>
                    <a:pt x="13782" y="5400"/>
                    <a:pt x="10800" y="5400"/>
                  </a:cubicBezTo>
                  <a:cubicBezTo>
                    <a:pt x="7818" y="5400"/>
                    <a:pt x="5400" y="7818"/>
                    <a:pt x="5400" y="10800"/>
                  </a:cubicBezTo>
                  <a:close/>
                </a:path>
              </a:pathLst>
            </a:custGeom>
            <a:solidFill>
              <a:schemeClr val="tx1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s-ES_tradnl"/>
              </a:defPPr>
              <a:lvl1pPr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1pPr>
              <a:lvl2pPr marL="4572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2pPr>
              <a:lvl3pPr marL="9144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3pPr>
              <a:lvl4pPr marL="13716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4pPr>
              <a:lvl5pPr marL="18288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9pPr>
            </a:lstStyle>
            <a:p>
              <a:endParaRPr lang="es-AR"/>
            </a:p>
          </xdr:txBody>
        </xdr:sp>
      </xdr:grpSp>
      <xdr:pic>
        <xdr:nvPicPr>
          <xdr:cNvPr id="8" name="Picture 11"/>
          <xdr:cNvPicPr>
            <a:picLocks noChangeAspect="1" noChangeArrowheads="1"/>
          </xdr:cNvPicPr>
        </xdr:nvPicPr>
        <xdr:blipFill>
          <a:blip xmlns:r="http://schemas.openxmlformats.org/officeDocument/2006/relationships" r:embed="rId3" cstate="print"/>
          <a:srcRect/>
          <a:stretch>
            <a:fillRect/>
          </a:stretch>
        </xdr:blipFill>
        <xdr:spPr bwMode="auto">
          <a:xfrm>
            <a:off x="1156" y="2931"/>
            <a:ext cx="1284" cy="654"/>
          </a:xfrm>
          <a:prstGeom prst="rect">
            <a:avLst/>
          </a:prstGeom>
          <a:noFill/>
        </xdr:spPr>
      </xdr:pic>
      <xdr:sp macro="" textlink="">
        <xdr:nvSpPr>
          <xdr:cNvPr id="9" name="Line 14"/>
          <xdr:cNvSpPr>
            <a:spLocks noChangeShapeType="1"/>
          </xdr:cNvSpPr>
        </xdr:nvSpPr>
        <xdr:spPr bwMode="auto">
          <a:xfrm flipV="1">
            <a:off x="2699" y="2069"/>
            <a:ext cx="45" cy="136"/>
          </a:xfrm>
          <a:prstGeom prst="line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/>
          <a:lstStyle>
            <a:defPPr>
              <a:defRPr lang="es-ES_tradnl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s-AR"/>
          </a:p>
        </xdr:txBody>
      </xdr:sp>
      <xdr:sp macro="" textlink="">
        <xdr:nvSpPr>
          <xdr:cNvPr id="10" name="Line 15"/>
          <xdr:cNvSpPr>
            <a:spLocks noChangeShapeType="1"/>
          </xdr:cNvSpPr>
        </xdr:nvSpPr>
        <xdr:spPr bwMode="auto">
          <a:xfrm flipV="1">
            <a:off x="2744" y="2115"/>
            <a:ext cx="136" cy="136"/>
          </a:xfrm>
          <a:prstGeom prst="line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/>
          <a:lstStyle>
            <a:defPPr>
              <a:defRPr lang="es-ES_tradnl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s-AR"/>
          </a:p>
        </xdr:txBody>
      </xdr:sp>
      <xdr:sp macro="" textlink="">
        <xdr:nvSpPr>
          <xdr:cNvPr id="11" name="Line 17"/>
          <xdr:cNvSpPr>
            <a:spLocks noChangeShapeType="1"/>
          </xdr:cNvSpPr>
        </xdr:nvSpPr>
        <xdr:spPr bwMode="auto">
          <a:xfrm flipV="1">
            <a:off x="2789" y="2251"/>
            <a:ext cx="182" cy="45"/>
          </a:xfrm>
          <a:prstGeom prst="line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/>
          <a:lstStyle>
            <a:defPPr>
              <a:defRPr lang="es-ES_tradnl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s-AR"/>
          </a:p>
        </xdr:txBody>
      </xdr:sp>
    </xdr:grpSp>
    <xdr:clientData/>
  </xdr:twoCellAnchor>
  <xdr:twoCellAnchor>
    <xdr:from>
      <xdr:col>2</xdr:col>
      <xdr:colOff>533400</xdr:colOff>
      <xdr:row>2</xdr:row>
      <xdr:rowOff>76200</xdr:rowOff>
    </xdr:from>
    <xdr:to>
      <xdr:col>4</xdr:col>
      <xdr:colOff>323850</xdr:colOff>
      <xdr:row>4</xdr:row>
      <xdr:rowOff>120174</xdr:rowOff>
    </xdr:to>
    <xdr:sp macro="" textlink="">
      <xdr:nvSpPr>
        <xdr:cNvPr id="16" name="Text Box 19"/>
        <xdr:cNvSpPr txBox="1">
          <a:spLocks noChangeArrowheads="1"/>
        </xdr:cNvSpPr>
      </xdr:nvSpPr>
      <xdr:spPr bwMode="auto">
        <a:xfrm>
          <a:off x="2647950" y="514350"/>
          <a:ext cx="1609725" cy="405924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  <xdr:txBody>
        <a:bodyPr wrap="square">
          <a:noAutofit/>
        </a:bodyPr>
        <a:lstStyle>
          <a:defPPr>
            <a:defRPr lang="es-ES_tradnl"/>
          </a:defPPr>
          <a:lvl1pPr algn="l" rtl="0" fontAlgn="base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5pPr>
          <a:lvl6pPr marL="2286000" algn="l" defTabSz="914400" rtl="0" eaLnBrk="1" latinLnBrk="0" hangingPunct="1"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6pPr>
          <a:lvl7pPr marL="2743200" algn="l" defTabSz="914400" rtl="0" eaLnBrk="1" latinLnBrk="0" hangingPunct="1"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7pPr>
          <a:lvl8pPr marL="3200400" algn="l" defTabSz="914400" rtl="0" eaLnBrk="1" latinLnBrk="0" hangingPunct="1"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8pPr>
          <a:lvl9pPr marL="3657600" algn="l" defTabSz="914400" rtl="0" eaLnBrk="1" latinLnBrk="0" hangingPunct="1"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9pPr>
        </a:lstStyle>
        <a:p>
          <a:r>
            <a:rPr lang="es-ES_tradnl" sz="1000" b="1">
              <a:latin typeface="Comic Sans MS" pitchFamily="66" charset="0"/>
            </a:rPr>
            <a:t>Consumidores Alerta</a:t>
          </a:r>
        </a:p>
        <a:p>
          <a:r>
            <a:rPr lang="es-ES_tradnl" sz="1000" b="1">
              <a:latin typeface="Comic Sans MS" pitchFamily="66" charset="0"/>
            </a:rPr>
            <a:t>CONSAL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2</xdr:row>
      <xdr:rowOff>19051</xdr:rowOff>
    </xdr:from>
    <xdr:to>
      <xdr:col>1</xdr:col>
      <xdr:colOff>804659</xdr:colOff>
      <xdr:row>3</xdr:row>
      <xdr:rowOff>113935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457201"/>
          <a:ext cx="1071359" cy="285384"/>
        </a:xfrm>
        <a:prstGeom prst="rect">
          <a:avLst/>
        </a:prstGeom>
        <a:noFill/>
      </xdr:spPr>
    </xdr:pic>
    <xdr:clientData/>
  </xdr:twoCellAnchor>
  <xdr:twoCellAnchor>
    <xdr:from>
      <xdr:col>4</xdr:col>
      <xdr:colOff>342900</xdr:colOff>
      <xdr:row>1</xdr:row>
      <xdr:rowOff>171450</xdr:rowOff>
    </xdr:from>
    <xdr:to>
      <xdr:col>6</xdr:col>
      <xdr:colOff>266701</xdr:colOff>
      <xdr:row>4</xdr:row>
      <xdr:rowOff>66675</xdr:rowOff>
    </xdr:to>
    <xdr:grpSp>
      <xdr:nvGrpSpPr>
        <xdr:cNvPr id="3" name="Group 1"/>
        <xdr:cNvGrpSpPr>
          <a:grpSpLocks/>
        </xdr:cNvGrpSpPr>
      </xdr:nvGrpSpPr>
      <xdr:grpSpPr bwMode="auto">
        <a:xfrm>
          <a:off x="4991100" y="428625"/>
          <a:ext cx="2190751" cy="457200"/>
          <a:chOff x="1542" y="2478"/>
          <a:chExt cx="2880" cy="699"/>
        </a:xfrm>
      </xdr:grpSpPr>
      <xdr:sp macro="" textlink="">
        <xdr:nvSpPr>
          <xdr:cNvPr id="4" name="Rectangle 2"/>
          <xdr:cNvSpPr>
            <a:spLocks noChangeArrowheads="1"/>
          </xdr:cNvSpPr>
        </xdr:nvSpPr>
        <xdr:spPr bwMode="auto">
          <a:xfrm>
            <a:off x="2259" y="2549"/>
            <a:ext cx="2163" cy="628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l" rtl="0">
              <a:defRPr sz="1000"/>
            </a:pPr>
            <a:r>
              <a:rPr lang="es-AR" sz="1600" b="0" i="0" u="none" strike="noStrike" baseline="0">
                <a:solidFill>
                  <a:srgbClr val="000000"/>
                </a:solidFill>
                <a:latin typeface="Gigi"/>
              </a:rPr>
              <a:t>Numeratio</a:t>
            </a:r>
            <a:endParaRPr lang="es-AR" sz="1000" b="0" i="0" u="none" strike="noStrike" baseline="0">
              <a:solidFill>
                <a:srgbClr val="000000"/>
              </a:solidFill>
              <a:latin typeface="Arial"/>
              <a:cs typeface="Arial"/>
            </a:endParaRPr>
          </a:p>
          <a:p>
            <a:pPr algn="l" rtl="0">
              <a:defRPr sz="1000"/>
            </a:pPr>
            <a:endParaRPr lang="es-AR" sz="1000" b="0" i="0" u="none" strike="noStrike" baseline="0">
              <a:solidFill>
                <a:srgbClr val="000000"/>
              </a:solidFill>
              <a:latin typeface="Arial"/>
              <a:cs typeface="Arial"/>
            </a:endParaRPr>
          </a:p>
        </xdr:txBody>
      </xdr:sp>
      <xdr:pic>
        <xdr:nvPicPr>
          <xdr:cNvPr id="5" name="Picture 3"/>
          <xdr:cNvPicPr>
            <a:picLocks noChangeAspect="1" noChangeArrowheads="1"/>
          </xdr:cNvPicPr>
        </xdr:nvPicPr>
        <xdr:blipFill>
          <a:blip xmlns:r="http://schemas.openxmlformats.org/officeDocument/2006/relationships" r:embed="rId2" cstate="print"/>
          <a:srcRect/>
          <a:stretch>
            <a:fillRect/>
          </a:stretch>
        </xdr:blipFill>
        <xdr:spPr bwMode="auto">
          <a:xfrm>
            <a:off x="1542" y="2478"/>
            <a:ext cx="727" cy="64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>
    <xdr:from>
      <xdr:col>2</xdr:col>
      <xdr:colOff>28574</xdr:colOff>
      <xdr:row>2</xdr:row>
      <xdr:rowOff>47625</xdr:rowOff>
    </xdr:from>
    <xdr:to>
      <xdr:col>2</xdr:col>
      <xdr:colOff>635915</xdr:colOff>
      <xdr:row>4</xdr:row>
      <xdr:rowOff>114299</xdr:rowOff>
    </xdr:to>
    <xdr:grpSp>
      <xdr:nvGrpSpPr>
        <xdr:cNvPr id="29" name="Group 18"/>
        <xdr:cNvGrpSpPr>
          <a:grpSpLocks/>
        </xdr:cNvGrpSpPr>
      </xdr:nvGrpSpPr>
      <xdr:grpSpPr bwMode="auto">
        <a:xfrm>
          <a:off x="2000249" y="485775"/>
          <a:ext cx="607341" cy="447674"/>
          <a:chOff x="1156" y="2069"/>
          <a:chExt cx="1815" cy="1516"/>
        </a:xfrm>
      </xdr:grpSpPr>
      <xdr:grpSp>
        <xdr:nvGrpSpPr>
          <xdr:cNvPr id="30" name="Group 12"/>
          <xdr:cNvGrpSpPr>
            <a:grpSpLocks/>
          </xdr:cNvGrpSpPr>
        </xdr:nvGrpSpPr>
        <xdr:grpSpPr bwMode="auto">
          <a:xfrm rot="-2418007">
            <a:off x="1972" y="2432"/>
            <a:ext cx="862" cy="317"/>
            <a:chOff x="2744" y="2341"/>
            <a:chExt cx="1814" cy="635"/>
          </a:xfrm>
        </xdr:grpSpPr>
        <xdr:sp macro="" textlink="">
          <xdr:nvSpPr>
            <xdr:cNvPr id="35" name="AutoShape 4"/>
            <xdr:cNvSpPr>
              <a:spLocks noChangeArrowheads="1"/>
            </xdr:cNvSpPr>
          </xdr:nvSpPr>
          <xdr:spPr bwMode="auto">
            <a:xfrm rot="-5400000">
              <a:off x="3492" y="1774"/>
              <a:ext cx="499" cy="1633"/>
            </a:xfrm>
            <a:prstGeom prst="triangle">
              <a:avLst>
                <a:gd name="adj" fmla="val 50000"/>
              </a:avLst>
            </a:prstGeom>
            <a:solidFill>
              <a:schemeClr val="tx1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s-ES_tradnl"/>
              </a:defPPr>
              <a:lvl1pPr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1pPr>
              <a:lvl2pPr marL="4572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2pPr>
              <a:lvl3pPr marL="9144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3pPr>
              <a:lvl4pPr marL="13716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4pPr>
              <a:lvl5pPr marL="18288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9pPr>
            </a:lstStyle>
            <a:p>
              <a:endParaRPr lang="es-AR"/>
            </a:p>
          </xdr:txBody>
        </xdr:sp>
        <xdr:sp macro="" textlink="">
          <xdr:nvSpPr>
            <xdr:cNvPr id="36" name="Rectangle 5"/>
            <xdr:cNvSpPr>
              <a:spLocks noChangeArrowheads="1"/>
            </xdr:cNvSpPr>
          </xdr:nvSpPr>
          <xdr:spPr bwMode="auto">
            <a:xfrm>
              <a:off x="2926" y="2523"/>
              <a:ext cx="498" cy="136"/>
            </a:xfrm>
            <a:prstGeom prst="rect">
              <a:avLst/>
            </a:prstGeom>
            <a:solidFill>
              <a:schemeClr val="tx1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s-ES_tradnl"/>
              </a:defPPr>
              <a:lvl1pPr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1pPr>
              <a:lvl2pPr marL="4572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2pPr>
              <a:lvl3pPr marL="9144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3pPr>
              <a:lvl4pPr marL="13716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4pPr>
              <a:lvl5pPr marL="18288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9pPr>
            </a:lstStyle>
            <a:p>
              <a:endParaRPr lang="es-AR"/>
            </a:p>
          </xdr:txBody>
        </xdr:sp>
        <xdr:sp macro="" textlink="">
          <xdr:nvSpPr>
            <xdr:cNvPr id="37" name="AutoShape 7"/>
            <xdr:cNvSpPr>
              <a:spLocks noChangeArrowheads="1"/>
            </xdr:cNvSpPr>
          </xdr:nvSpPr>
          <xdr:spPr bwMode="auto">
            <a:xfrm rot="16200000">
              <a:off x="2698" y="2496"/>
              <a:ext cx="273" cy="181"/>
            </a:xfrm>
            <a:custGeom>
              <a:avLst/>
              <a:gdLst>
                <a:gd name="G0" fmla="+- 5400 0 0"/>
                <a:gd name="G1" fmla="+- 21600 0 5400"/>
                <a:gd name="G2" fmla="*/ 5400 1 2"/>
                <a:gd name="G3" fmla="+- 21600 0 G2"/>
                <a:gd name="G4" fmla="+/ 5400 21600 2"/>
                <a:gd name="G5" fmla="+/ G1 0 2"/>
                <a:gd name="G6" fmla="*/ 21600 21600 5400"/>
                <a:gd name="G7" fmla="*/ G6 1 2"/>
                <a:gd name="G8" fmla="+- 21600 0 G7"/>
                <a:gd name="G9" fmla="*/ 21600 1 2"/>
                <a:gd name="G10" fmla="+- 5400 0 G9"/>
                <a:gd name="G11" fmla="?: G10 G8 0"/>
                <a:gd name="G12" fmla="?: G10 G7 21600"/>
                <a:gd name="T0" fmla="*/ 18900 w 21600"/>
                <a:gd name="T1" fmla="*/ 10800 h 21600"/>
                <a:gd name="T2" fmla="*/ 10800 w 21600"/>
                <a:gd name="T3" fmla="*/ 21600 h 21600"/>
                <a:gd name="T4" fmla="*/ 2700 w 21600"/>
                <a:gd name="T5" fmla="*/ 10800 h 21600"/>
                <a:gd name="T6" fmla="*/ 10800 w 21600"/>
                <a:gd name="T7" fmla="*/ 0 h 21600"/>
                <a:gd name="T8" fmla="*/ 4500 w 21600"/>
                <a:gd name="T9" fmla="*/ 4500 h 21600"/>
                <a:gd name="T10" fmla="*/ 17100 w 21600"/>
                <a:gd name="T11" fmla="*/ 17100 h 216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</a:cxnLst>
              <a:rect l="T8" t="T9" r="T10" b="T11"/>
              <a:pathLst>
                <a:path w="21600" h="21600">
                  <a:moveTo>
                    <a:pt x="0" y="0"/>
                  </a:moveTo>
                  <a:lnTo>
                    <a:pt x="5400" y="21600"/>
                  </a:lnTo>
                  <a:lnTo>
                    <a:pt x="16200" y="21600"/>
                  </a:lnTo>
                  <a:lnTo>
                    <a:pt x="21600" y="0"/>
                  </a:lnTo>
                  <a:close/>
                </a:path>
              </a:pathLst>
            </a:custGeom>
            <a:solidFill>
              <a:schemeClr val="tx1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s-ES_tradnl"/>
              </a:defPPr>
              <a:lvl1pPr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1pPr>
              <a:lvl2pPr marL="4572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2pPr>
              <a:lvl3pPr marL="9144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3pPr>
              <a:lvl4pPr marL="13716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4pPr>
              <a:lvl5pPr marL="18288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9pPr>
            </a:lstStyle>
            <a:p>
              <a:endParaRPr lang="es-AR"/>
            </a:p>
          </xdr:txBody>
        </xdr:sp>
        <xdr:sp macro="" textlink="">
          <xdr:nvSpPr>
            <xdr:cNvPr id="38" name="AutoShape 8"/>
            <xdr:cNvSpPr>
              <a:spLocks noChangeArrowheads="1"/>
            </xdr:cNvSpPr>
          </xdr:nvSpPr>
          <xdr:spPr bwMode="auto">
            <a:xfrm rot="250207">
              <a:off x="2971" y="2613"/>
              <a:ext cx="1315" cy="363"/>
            </a:xfrm>
            <a:custGeom>
              <a:avLst/>
              <a:gdLst>
                <a:gd name="G0" fmla="+- 5400 0 0"/>
                <a:gd name="G1" fmla="+- 21600 0 5400"/>
                <a:gd name="G2" fmla="+- 21600 0 5400"/>
                <a:gd name="G3" fmla="*/ G0 2929 10000"/>
                <a:gd name="G4" fmla="+- 21600 0 G3"/>
                <a:gd name="G5" fmla="+- 21600 0 G3"/>
                <a:gd name="T0" fmla="*/ 10800 w 21600"/>
                <a:gd name="T1" fmla="*/ 0 h 21600"/>
                <a:gd name="T2" fmla="*/ 3163 w 21600"/>
                <a:gd name="T3" fmla="*/ 3163 h 21600"/>
                <a:gd name="T4" fmla="*/ 0 w 21600"/>
                <a:gd name="T5" fmla="*/ 10800 h 21600"/>
                <a:gd name="T6" fmla="*/ 3163 w 21600"/>
                <a:gd name="T7" fmla="*/ 18437 h 21600"/>
                <a:gd name="T8" fmla="*/ 10800 w 21600"/>
                <a:gd name="T9" fmla="*/ 21600 h 21600"/>
                <a:gd name="T10" fmla="*/ 18437 w 21600"/>
                <a:gd name="T11" fmla="*/ 18437 h 21600"/>
                <a:gd name="T12" fmla="*/ 21600 w 21600"/>
                <a:gd name="T13" fmla="*/ 10800 h 21600"/>
                <a:gd name="T14" fmla="*/ 18437 w 21600"/>
                <a:gd name="T15" fmla="*/ 3163 h 21600"/>
                <a:gd name="T16" fmla="*/ 3163 w 21600"/>
                <a:gd name="T17" fmla="*/ 3163 h 21600"/>
                <a:gd name="T18" fmla="*/ 18437 w 21600"/>
                <a:gd name="T19" fmla="*/ 18437 h 216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</a:cxnLst>
              <a:rect l="T16" t="T17" r="T18" b="T19"/>
              <a:pathLst>
                <a:path w="21600" h="21600">
                  <a:moveTo>
                    <a:pt x="0" y="10800"/>
                  </a:moveTo>
                  <a:cubicBezTo>
                    <a:pt x="0" y="4835"/>
                    <a:pt x="4835" y="0"/>
                    <a:pt x="10800" y="0"/>
                  </a:cubicBezTo>
                  <a:cubicBezTo>
                    <a:pt x="16765" y="0"/>
                    <a:pt x="21600" y="4835"/>
                    <a:pt x="21600" y="10800"/>
                  </a:cubicBezTo>
                  <a:cubicBezTo>
                    <a:pt x="21600" y="16765"/>
                    <a:pt x="16765" y="21600"/>
                    <a:pt x="10800" y="21600"/>
                  </a:cubicBezTo>
                  <a:cubicBezTo>
                    <a:pt x="4835" y="21600"/>
                    <a:pt x="0" y="16765"/>
                    <a:pt x="0" y="10800"/>
                  </a:cubicBezTo>
                  <a:close/>
                  <a:moveTo>
                    <a:pt x="5400" y="10800"/>
                  </a:moveTo>
                  <a:cubicBezTo>
                    <a:pt x="5400" y="13782"/>
                    <a:pt x="7818" y="16200"/>
                    <a:pt x="10800" y="16200"/>
                  </a:cubicBezTo>
                  <a:cubicBezTo>
                    <a:pt x="13782" y="16200"/>
                    <a:pt x="16200" y="13782"/>
                    <a:pt x="16200" y="10800"/>
                  </a:cubicBezTo>
                  <a:cubicBezTo>
                    <a:pt x="16200" y="7818"/>
                    <a:pt x="13782" y="5400"/>
                    <a:pt x="10800" y="5400"/>
                  </a:cubicBezTo>
                  <a:cubicBezTo>
                    <a:pt x="7818" y="5400"/>
                    <a:pt x="5400" y="7818"/>
                    <a:pt x="5400" y="10800"/>
                  </a:cubicBezTo>
                  <a:close/>
                </a:path>
              </a:pathLst>
            </a:custGeom>
            <a:solidFill>
              <a:schemeClr val="tx1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s-ES_tradnl"/>
              </a:defPPr>
              <a:lvl1pPr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1pPr>
              <a:lvl2pPr marL="4572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2pPr>
              <a:lvl3pPr marL="9144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3pPr>
              <a:lvl4pPr marL="13716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4pPr>
              <a:lvl5pPr marL="18288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9pPr>
            </a:lstStyle>
            <a:p>
              <a:endParaRPr lang="es-AR"/>
            </a:p>
          </xdr:txBody>
        </xdr:sp>
      </xdr:grpSp>
      <xdr:pic>
        <xdr:nvPicPr>
          <xdr:cNvPr id="31" name="Picture 11"/>
          <xdr:cNvPicPr>
            <a:picLocks noChangeAspect="1" noChangeArrowheads="1"/>
          </xdr:cNvPicPr>
        </xdr:nvPicPr>
        <xdr:blipFill>
          <a:blip xmlns:r="http://schemas.openxmlformats.org/officeDocument/2006/relationships" r:embed="rId3" cstate="print"/>
          <a:srcRect/>
          <a:stretch>
            <a:fillRect/>
          </a:stretch>
        </xdr:blipFill>
        <xdr:spPr bwMode="auto">
          <a:xfrm>
            <a:off x="1156" y="2931"/>
            <a:ext cx="1284" cy="654"/>
          </a:xfrm>
          <a:prstGeom prst="rect">
            <a:avLst/>
          </a:prstGeom>
          <a:noFill/>
        </xdr:spPr>
      </xdr:pic>
      <xdr:sp macro="" textlink="">
        <xdr:nvSpPr>
          <xdr:cNvPr id="32" name="Line 14"/>
          <xdr:cNvSpPr>
            <a:spLocks noChangeShapeType="1"/>
          </xdr:cNvSpPr>
        </xdr:nvSpPr>
        <xdr:spPr bwMode="auto">
          <a:xfrm flipV="1">
            <a:off x="2699" y="2069"/>
            <a:ext cx="45" cy="136"/>
          </a:xfrm>
          <a:prstGeom prst="line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/>
          <a:lstStyle>
            <a:defPPr>
              <a:defRPr lang="es-ES_tradnl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s-AR"/>
          </a:p>
        </xdr:txBody>
      </xdr:sp>
      <xdr:sp macro="" textlink="">
        <xdr:nvSpPr>
          <xdr:cNvPr id="33" name="Line 15"/>
          <xdr:cNvSpPr>
            <a:spLocks noChangeShapeType="1"/>
          </xdr:cNvSpPr>
        </xdr:nvSpPr>
        <xdr:spPr bwMode="auto">
          <a:xfrm flipV="1">
            <a:off x="2744" y="2115"/>
            <a:ext cx="136" cy="136"/>
          </a:xfrm>
          <a:prstGeom prst="line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/>
          <a:lstStyle>
            <a:defPPr>
              <a:defRPr lang="es-ES_tradnl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s-AR"/>
          </a:p>
        </xdr:txBody>
      </xdr:sp>
      <xdr:sp macro="" textlink="">
        <xdr:nvSpPr>
          <xdr:cNvPr id="34" name="Line 17"/>
          <xdr:cNvSpPr>
            <a:spLocks noChangeShapeType="1"/>
          </xdr:cNvSpPr>
        </xdr:nvSpPr>
        <xdr:spPr bwMode="auto">
          <a:xfrm flipV="1">
            <a:off x="2789" y="2251"/>
            <a:ext cx="182" cy="45"/>
          </a:xfrm>
          <a:prstGeom prst="line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/>
          <a:lstStyle>
            <a:defPPr>
              <a:defRPr lang="es-ES_tradnl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s-AR"/>
          </a:p>
        </xdr:txBody>
      </xdr:sp>
    </xdr:grpSp>
    <xdr:clientData/>
  </xdr:twoCellAnchor>
  <xdr:twoCellAnchor>
    <xdr:from>
      <xdr:col>2</xdr:col>
      <xdr:colOff>533400</xdr:colOff>
      <xdr:row>2</xdr:row>
      <xdr:rowOff>76200</xdr:rowOff>
    </xdr:from>
    <xdr:to>
      <xdr:col>4</xdr:col>
      <xdr:colOff>323850</xdr:colOff>
      <xdr:row>4</xdr:row>
      <xdr:rowOff>120174</xdr:rowOff>
    </xdr:to>
    <xdr:sp macro="" textlink="">
      <xdr:nvSpPr>
        <xdr:cNvPr id="39" name="Text Box 19"/>
        <xdr:cNvSpPr txBox="1">
          <a:spLocks noChangeArrowheads="1"/>
        </xdr:cNvSpPr>
      </xdr:nvSpPr>
      <xdr:spPr bwMode="auto">
        <a:xfrm>
          <a:off x="2209800" y="514350"/>
          <a:ext cx="1466850" cy="405924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  <xdr:txBody>
        <a:bodyPr wrap="square">
          <a:noAutofit/>
        </a:bodyPr>
        <a:lstStyle>
          <a:defPPr>
            <a:defRPr lang="es-ES_tradnl"/>
          </a:defPPr>
          <a:lvl1pPr algn="l" rtl="0" fontAlgn="base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5pPr>
          <a:lvl6pPr marL="2286000" algn="l" defTabSz="914400" rtl="0" eaLnBrk="1" latinLnBrk="0" hangingPunct="1"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6pPr>
          <a:lvl7pPr marL="2743200" algn="l" defTabSz="914400" rtl="0" eaLnBrk="1" latinLnBrk="0" hangingPunct="1"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7pPr>
          <a:lvl8pPr marL="3200400" algn="l" defTabSz="914400" rtl="0" eaLnBrk="1" latinLnBrk="0" hangingPunct="1"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8pPr>
          <a:lvl9pPr marL="3657600" algn="l" defTabSz="914400" rtl="0" eaLnBrk="1" latinLnBrk="0" hangingPunct="1"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9pPr>
        </a:lstStyle>
        <a:p>
          <a:r>
            <a:rPr lang="es-ES_tradnl" sz="1000" b="1">
              <a:latin typeface="Comic Sans MS" pitchFamily="66" charset="0"/>
            </a:rPr>
            <a:t>Consumidores Alerta</a:t>
          </a:r>
        </a:p>
        <a:p>
          <a:r>
            <a:rPr lang="es-ES_tradnl" sz="1000" b="1">
              <a:latin typeface="Comic Sans MS" pitchFamily="66" charset="0"/>
            </a:rPr>
            <a:t>CONSAL</a:t>
          </a:r>
        </a:p>
      </xdr:txBody>
    </xdr:sp>
    <xdr:clientData/>
  </xdr:twoCellAnchor>
  <xdr:twoCellAnchor>
    <xdr:from>
      <xdr:col>19</xdr:col>
      <xdr:colOff>257175</xdr:colOff>
      <xdr:row>0</xdr:row>
      <xdr:rowOff>209550</xdr:rowOff>
    </xdr:from>
    <xdr:to>
      <xdr:col>23</xdr:col>
      <xdr:colOff>714375</xdr:colOff>
      <xdr:row>15</xdr:row>
      <xdr:rowOff>123825</xdr:rowOff>
    </xdr:to>
    <xdr:graphicFrame macro="">
      <xdr:nvGraphicFramePr>
        <xdr:cNvPr id="20" name="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24</xdr:col>
      <xdr:colOff>19050</xdr:colOff>
      <xdr:row>0</xdr:row>
      <xdr:rowOff>161925</xdr:rowOff>
    </xdr:from>
    <xdr:to>
      <xdr:col>28</xdr:col>
      <xdr:colOff>971550</xdr:colOff>
      <xdr:row>15</xdr:row>
      <xdr:rowOff>76200</xdr:rowOff>
    </xdr:to>
    <xdr:graphicFrame macro="">
      <xdr:nvGraphicFramePr>
        <xdr:cNvPr id="6" name="5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29</xdr:col>
      <xdr:colOff>66675</xdr:colOff>
      <xdr:row>0</xdr:row>
      <xdr:rowOff>152400</xdr:rowOff>
    </xdr:from>
    <xdr:to>
      <xdr:col>34</xdr:col>
      <xdr:colOff>447675</xdr:colOff>
      <xdr:row>15</xdr:row>
      <xdr:rowOff>66675</xdr:rowOff>
    </xdr:to>
    <xdr:graphicFrame macro="">
      <xdr:nvGraphicFramePr>
        <xdr:cNvPr id="8" name="7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34</xdr:col>
      <xdr:colOff>552450</xdr:colOff>
      <xdr:row>0</xdr:row>
      <xdr:rowOff>133350</xdr:rowOff>
    </xdr:from>
    <xdr:to>
      <xdr:col>39</xdr:col>
      <xdr:colOff>28575</xdr:colOff>
      <xdr:row>15</xdr:row>
      <xdr:rowOff>47625</xdr:rowOff>
    </xdr:to>
    <xdr:graphicFrame macro="">
      <xdr:nvGraphicFramePr>
        <xdr:cNvPr id="10" name="9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0.82083</cdr:x>
      <cdr:y>0.36458</cdr:y>
    </cdr:from>
    <cdr:to>
      <cdr:x>0.975</cdr:x>
      <cdr:y>0.4375</cdr:y>
    </cdr:to>
    <cdr:sp macro="" textlink="">
      <cdr:nvSpPr>
        <cdr:cNvPr id="2" name="1 CuadroTexto"/>
        <cdr:cNvSpPr txBox="1"/>
      </cdr:nvSpPr>
      <cdr:spPr>
        <a:xfrm xmlns:a="http://schemas.openxmlformats.org/drawingml/2006/main">
          <a:off x="3752850" y="1000124"/>
          <a:ext cx="704850" cy="2000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s-AR" sz="1100"/>
            <a:t>Ventas</a:t>
          </a:r>
        </a:p>
      </cdr:txBody>
    </cdr:sp>
  </cdr:relSizeAnchor>
  <cdr:relSizeAnchor xmlns:cdr="http://schemas.openxmlformats.org/drawingml/2006/chartDrawing">
    <cdr:from>
      <cdr:x>0.00833</cdr:x>
      <cdr:y>0.34375</cdr:y>
    </cdr:from>
    <cdr:to>
      <cdr:x>0.20833</cdr:x>
      <cdr:y>0.45139</cdr:y>
    </cdr:to>
    <cdr:sp macro="" textlink="">
      <cdr:nvSpPr>
        <cdr:cNvPr id="3" name="2 CuadroTexto"/>
        <cdr:cNvSpPr txBox="1"/>
      </cdr:nvSpPr>
      <cdr:spPr>
        <a:xfrm xmlns:a="http://schemas.openxmlformats.org/drawingml/2006/main">
          <a:off x="38100" y="942975"/>
          <a:ext cx="914400" cy="295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s-AR" sz="1100"/>
            <a:t>Resultado</a:t>
          </a:r>
        </a:p>
        <a:p xmlns:a="http://schemas.openxmlformats.org/drawingml/2006/main">
          <a:endParaRPr lang="es-AR" sz="1100"/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2</xdr:row>
      <xdr:rowOff>19051</xdr:rowOff>
    </xdr:from>
    <xdr:to>
      <xdr:col>1</xdr:col>
      <xdr:colOff>419100</xdr:colOff>
      <xdr:row>3</xdr:row>
      <xdr:rowOff>113935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457201"/>
          <a:ext cx="1076325" cy="275859"/>
        </a:xfrm>
        <a:prstGeom prst="rect">
          <a:avLst/>
        </a:prstGeom>
        <a:noFill/>
      </xdr:spPr>
    </xdr:pic>
    <xdr:clientData/>
  </xdr:twoCellAnchor>
  <xdr:twoCellAnchor>
    <xdr:from>
      <xdr:col>5</xdr:col>
      <xdr:colOff>304800</xdr:colOff>
      <xdr:row>2</xdr:row>
      <xdr:rowOff>9525</xdr:rowOff>
    </xdr:from>
    <xdr:to>
      <xdr:col>6</xdr:col>
      <xdr:colOff>714594</xdr:colOff>
      <xdr:row>4</xdr:row>
      <xdr:rowOff>85725</xdr:rowOff>
    </xdr:to>
    <xdr:grpSp>
      <xdr:nvGrpSpPr>
        <xdr:cNvPr id="3" name="Group 1"/>
        <xdr:cNvGrpSpPr>
          <a:grpSpLocks/>
        </xdr:cNvGrpSpPr>
      </xdr:nvGrpSpPr>
      <xdr:grpSpPr bwMode="auto">
        <a:xfrm>
          <a:off x="4438650" y="447675"/>
          <a:ext cx="1467069" cy="438150"/>
          <a:chOff x="1542" y="2478"/>
          <a:chExt cx="3102" cy="699"/>
        </a:xfrm>
      </xdr:grpSpPr>
      <xdr:sp macro="" textlink="">
        <xdr:nvSpPr>
          <xdr:cNvPr id="4" name="Rectangle 2"/>
          <xdr:cNvSpPr>
            <a:spLocks noChangeArrowheads="1"/>
          </xdr:cNvSpPr>
        </xdr:nvSpPr>
        <xdr:spPr bwMode="auto">
          <a:xfrm>
            <a:off x="2259" y="2549"/>
            <a:ext cx="2385" cy="628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l" rtl="0">
              <a:defRPr sz="1000"/>
            </a:pPr>
            <a:r>
              <a:rPr lang="es-AR" sz="1600" b="0" i="0" u="none" strike="noStrike" baseline="0">
                <a:solidFill>
                  <a:srgbClr val="000000"/>
                </a:solidFill>
                <a:latin typeface="Gigi"/>
              </a:rPr>
              <a:t>Numeratio</a:t>
            </a:r>
            <a:endParaRPr lang="es-AR" sz="1000" b="0" i="0" u="none" strike="noStrike" baseline="0">
              <a:solidFill>
                <a:srgbClr val="000000"/>
              </a:solidFill>
              <a:latin typeface="Arial"/>
              <a:cs typeface="Arial"/>
            </a:endParaRPr>
          </a:p>
          <a:p>
            <a:pPr algn="l" rtl="0">
              <a:defRPr sz="1000"/>
            </a:pPr>
            <a:endParaRPr lang="es-AR" sz="1000" b="0" i="0" u="none" strike="noStrike" baseline="0">
              <a:solidFill>
                <a:srgbClr val="000000"/>
              </a:solidFill>
              <a:latin typeface="Arial"/>
              <a:cs typeface="Arial"/>
            </a:endParaRPr>
          </a:p>
        </xdr:txBody>
      </xdr:sp>
      <xdr:pic>
        <xdr:nvPicPr>
          <xdr:cNvPr id="5" name="Picture 3"/>
          <xdr:cNvPicPr>
            <a:picLocks noChangeAspect="1" noChangeArrowheads="1"/>
          </xdr:cNvPicPr>
        </xdr:nvPicPr>
        <xdr:blipFill>
          <a:blip xmlns:r="http://schemas.openxmlformats.org/officeDocument/2006/relationships" r:embed="rId2" cstate="print"/>
          <a:srcRect/>
          <a:stretch>
            <a:fillRect/>
          </a:stretch>
        </xdr:blipFill>
        <xdr:spPr bwMode="auto">
          <a:xfrm>
            <a:off x="1542" y="2478"/>
            <a:ext cx="727" cy="64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>
    <xdr:from>
      <xdr:col>3</xdr:col>
      <xdr:colOff>28574</xdr:colOff>
      <xdr:row>2</xdr:row>
      <xdr:rowOff>47625</xdr:rowOff>
    </xdr:from>
    <xdr:to>
      <xdr:col>3</xdr:col>
      <xdr:colOff>635915</xdr:colOff>
      <xdr:row>4</xdr:row>
      <xdr:rowOff>114299</xdr:rowOff>
    </xdr:to>
    <xdr:grpSp>
      <xdr:nvGrpSpPr>
        <xdr:cNvPr id="6" name="Group 18"/>
        <xdr:cNvGrpSpPr>
          <a:grpSpLocks/>
        </xdr:cNvGrpSpPr>
      </xdr:nvGrpSpPr>
      <xdr:grpSpPr bwMode="auto">
        <a:xfrm>
          <a:off x="2162174" y="485775"/>
          <a:ext cx="607341" cy="428624"/>
          <a:chOff x="1156" y="2069"/>
          <a:chExt cx="1815" cy="1516"/>
        </a:xfrm>
      </xdr:grpSpPr>
      <xdr:grpSp>
        <xdr:nvGrpSpPr>
          <xdr:cNvPr id="7" name="Group 12"/>
          <xdr:cNvGrpSpPr>
            <a:grpSpLocks/>
          </xdr:cNvGrpSpPr>
        </xdr:nvGrpSpPr>
        <xdr:grpSpPr bwMode="auto">
          <a:xfrm rot="-2418007">
            <a:off x="1972" y="2432"/>
            <a:ext cx="862" cy="317"/>
            <a:chOff x="2744" y="2341"/>
            <a:chExt cx="1814" cy="635"/>
          </a:xfrm>
        </xdr:grpSpPr>
        <xdr:sp macro="" textlink="">
          <xdr:nvSpPr>
            <xdr:cNvPr id="12" name="AutoShape 4"/>
            <xdr:cNvSpPr>
              <a:spLocks noChangeArrowheads="1"/>
            </xdr:cNvSpPr>
          </xdr:nvSpPr>
          <xdr:spPr bwMode="auto">
            <a:xfrm rot="-5400000">
              <a:off x="3492" y="1774"/>
              <a:ext cx="499" cy="1633"/>
            </a:xfrm>
            <a:prstGeom prst="triangle">
              <a:avLst>
                <a:gd name="adj" fmla="val 50000"/>
              </a:avLst>
            </a:prstGeom>
            <a:solidFill>
              <a:schemeClr val="tx1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s-ES_tradnl"/>
              </a:defPPr>
              <a:lvl1pPr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1pPr>
              <a:lvl2pPr marL="4572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2pPr>
              <a:lvl3pPr marL="9144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3pPr>
              <a:lvl4pPr marL="13716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4pPr>
              <a:lvl5pPr marL="18288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9pPr>
            </a:lstStyle>
            <a:p>
              <a:endParaRPr lang="es-AR"/>
            </a:p>
          </xdr:txBody>
        </xdr:sp>
        <xdr:sp macro="" textlink="">
          <xdr:nvSpPr>
            <xdr:cNvPr id="13" name="Rectangle 5"/>
            <xdr:cNvSpPr>
              <a:spLocks noChangeArrowheads="1"/>
            </xdr:cNvSpPr>
          </xdr:nvSpPr>
          <xdr:spPr bwMode="auto">
            <a:xfrm>
              <a:off x="2926" y="2523"/>
              <a:ext cx="498" cy="136"/>
            </a:xfrm>
            <a:prstGeom prst="rect">
              <a:avLst/>
            </a:prstGeom>
            <a:solidFill>
              <a:schemeClr val="tx1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s-ES_tradnl"/>
              </a:defPPr>
              <a:lvl1pPr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1pPr>
              <a:lvl2pPr marL="4572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2pPr>
              <a:lvl3pPr marL="9144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3pPr>
              <a:lvl4pPr marL="13716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4pPr>
              <a:lvl5pPr marL="18288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9pPr>
            </a:lstStyle>
            <a:p>
              <a:endParaRPr lang="es-AR"/>
            </a:p>
          </xdr:txBody>
        </xdr:sp>
        <xdr:sp macro="" textlink="">
          <xdr:nvSpPr>
            <xdr:cNvPr id="14" name="AutoShape 7"/>
            <xdr:cNvSpPr>
              <a:spLocks noChangeArrowheads="1"/>
            </xdr:cNvSpPr>
          </xdr:nvSpPr>
          <xdr:spPr bwMode="auto">
            <a:xfrm rot="16200000">
              <a:off x="2698" y="2496"/>
              <a:ext cx="273" cy="181"/>
            </a:xfrm>
            <a:custGeom>
              <a:avLst/>
              <a:gdLst>
                <a:gd name="G0" fmla="+- 5400 0 0"/>
                <a:gd name="G1" fmla="+- 21600 0 5400"/>
                <a:gd name="G2" fmla="*/ 5400 1 2"/>
                <a:gd name="G3" fmla="+- 21600 0 G2"/>
                <a:gd name="G4" fmla="+/ 5400 21600 2"/>
                <a:gd name="G5" fmla="+/ G1 0 2"/>
                <a:gd name="G6" fmla="*/ 21600 21600 5400"/>
                <a:gd name="G7" fmla="*/ G6 1 2"/>
                <a:gd name="G8" fmla="+- 21600 0 G7"/>
                <a:gd name="G9" fmla="*/ 21600 1 2"/>
                <a:gd name="G10" fmla="+- 5400 0 G9"/>
                <a:gd name="G11" fmla="?: G10 G8 0"/>
                <a:gd name="G12" fmla="?: G10 G7 21600"/>
                <a:gd name="T0" fmla="*/ 18900 w 21600"/>
                <a:gd name="T1" fmla="*/ 10800 h 21600"/>
                <a:gd name="T2" fmla="*/ 10800 w 21600"/>
                <a:gd name="T3" fmla="*/ 21600 h 21600"/>
                <a:gd name="T4" fmla="*/ 2700 w 21600"/>
                <a:gd name="T5" fmla="*/ 10800 h 21600"/>
                <a:gd name="T6" fmla="*/ 10800 w 21600"/>
                <a:gd name="T7" fmla="*/ 0 h 21600"/>
                <a:gd name="T8" fmla="*/ 4500 w 21600"/>
                <a:gd name="T9" fmla="*/ 4500 h 21600"/>
                <a:gd name="T10" fmla="*/ 17100 w 21600"/>
                <a:gd name="T11" fmla="*/ 17100 h 216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</a:cxnLst>
              <a:rect l="T8" t="T9" r="T10" b="T11"/>
              <a:pathLst>
                <a:path w="21600" h="21600">
                  <a:moveTo>
                    <a:pt x="0" y="0"/>
                  </a:moveTo>
                  <a:lnTo>
                    <a:pt x="5400" y="21600"/>
                  </a:lnTo>
                  <a:lnTo>
                    <a:pt x="16200" y="21600"/>
                  </a:lnTo>
                  <a:lnTo>
                    <a:pt x="21600" y="0"/>
                  </a:lnTo>
                  <a:close/>
                </a:path>
              </a:pathLst>
            </a:custGeom>
            <a:solidFill>
              <a:schemeClr val="tx1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s-ES_tradnl"/>
              </a:defPPr>
              <a:lvl1pPr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1pPr>
              <a:lvl2pPr marL="4572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2pPr>
              <a:lvl3pPr marL="9144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3pPr>
              <a:lvl4pPr marL="13716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4pPr>
              <a:lvl5pPr marL="18288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9pPr>
            </a:lstStyle>
            <a:p>
              <a:endParaRPr lang="es-AR"/>
            </a:p>
          </xdr:txBody>
        </xdr:sp>
        <xdr:sp macro="" textlink="">
          <xdr:nvSpPr>
            <xdr:cNvPr id="15" name="AutoShape 8"/>
            <xdr:cNvSpPr>
              <a:spLocks noChangeArrowheads="1"/>
            </xdr:cNvSpPr>
          </xdr:nvSpPr>
          <xdr:spPr bwMode="auto">
            <a:xfrm rot="250207">
              <a:off x="2971" y="2613"/>
              <a:ext cx="1315" cy="363"/>
            </a:xfrm>
            <a:custGeom>
              <a:avLst/>
              <a:gdLst>
                <a:gd name="G0" fmla="+- 5400 0 0"/>
                <a:gd name="G1" fmla="+- 21600 0 5400"/>
                <a:gd name="G2" fmla="+- 21600 0 5400"/>
                <a:gd name="G3" fmla="*/ G0 2929 10000"/>
                <a:gd name="G4" fmla="+- 21600 0 G3"/>
                <a:gd name="G5" fmla="+- 21600 0 G3"/>
                <a:gd name="T0" fmla="*/ 10800 w 21600"/>
                <a:gd name="T1" fmla="*/ 0 h 21600"/>
                <a:gd name="T2" fmla="*/ 3163 w 21600"/>
                <a:gd name="T3" fmla="*/ 3163 h 21600"/>
                <a:gd name="T4" fmla="*/ 0 w 21600"/>
                <a:gd name="T5" fmla="*/ 10800 h 21600"/>
                <a:gd name="T6" fmla="*/ 3163 w 21600"/>
                <a:gd name="T7" fmla="*/ 18437 h 21600"/>
                <a:gd name="T8" fmla="*/ 10800 w 21600"/>
                <a:gd name="T9" fmla="*/ 21600 h 21600"/>
                <a:gd name="T10" fmla="*/ 18437 w 21600"/>
                <a:gd name="T11" fmla="*/ 18437 h 21600"/>
                <a:gd name="T12" fmla="*/ 21600 w 21600"/>
                <a:gd name="T13" fmla="*/ 10800 h 21600"/>
                <a:gd name="T14" fmla="*/ 18437 w 21600"/>
                <a:gd name="T15" fmla="*/ 3163 h 21600"/>
                <a:gd name="T16" fmla="*/ 3163 w 21600"/>
                <a:gd name="T17" fmla="*/ 3163 h 21600"/>
                <a:gd name="T18" fmla="*/ 18437 w 21600"/>
                <a:gd name="T19" fmla="*/ 18437 h 216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</a:cxnLst>
              <a:rect l="T16" t="T17" r="T18" b="T19"/>
              <a:pathLst>
                <a:path w="21600" h="21600">
                  <a:moveTo>
                    <a:pt x="0" y="10800"/>
                  </a:moveTo>
                  <a:cubicBezTo>
                    <a:pt x="0" y="4835"/>
                    <a:pt x="4835" y="0"/>
                    <a:pt x="10800" y="0"/>
                  </a:cubicBezTo>
                  <a:cubicBezTo>
                    <a:pt x="16765" y="0"/>
                    <a:pt x="21600" y="4835"/>
                    <a:pt x="21600" y="10800"/>
                  </a:cubicBezTo>
                  <a:cubicBezTo>
                    <a:pt x="21600" y="16765"/>
                    <a:pt x="16765" y="21600"/>
                    <a:pt x="10800" y="21600"/>
                  </a:cubicBezTo>
                  <a:cubicBezTo>
                    <a:pt x="4835" y="21600"/>
                    <a:pt x="0" y="16765"/>
                    <a:pt x="0" y="10800"/>
                  </a:cubicBezTo>
                  <a:close/>
                  <a:moveTo>
                    <a:pt x="5400" y="10800"/>
                  </a:moveTo>
                  <a:cubicBezTo>
                    <a:pt x="5400" y="13782"/>
                    <a:pt x="7818" y="16200"/>
                    <a:pt x="10800" y="16200"/>
                  </a:cubicBezTo>
                  <a:cubicBezTo>
                    <a:pt x="13782" y="16200"/>
                    <a:pt x="16200" y="13782"/>
                    <a:pt x="16200" y="10800"/>
                  </a:cubicBezTo>
                  <a:cubicBezTo>
                    <a:pt x="16200" y="7818"/>
                    <a:pt x="13782" y="5400"/>
                    <a:pt x="10800" y="5400"/>
                  </a:cubicBezTo>
                  <a:cubicBezTo>
                    <a:pt x="7818" y="5400"/>
                    <a:pt x="5400" y="7818"/>
                    <a:pt x="5400" y="10800"/>
                  </a:cubicBezTo>
                  <a:close/>
                </a:path>
              </a:pathLst>
            </a:custGeom>
            <a:solidFill>
              <a:schemeClr val="tx1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s-ES_tradnl"/>
              </a:defPPr>
              <a:lvl1pPr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1pPr>
              <a:lvl2pPr marL="4572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2pPr>
              <a:lvl3pPr marL="9144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3pPr>
              <a:lvl4pPr marL="13716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4pPr>
              <a:lvl5pPr marL="18288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9pPr>
            </a:lstStyle>
            <a:p>
              <a:endParaRPr lang="es-AR"/>
            </a:p>
          </xdr:txBody>
        </xdr:sp>
      </xdr:grpSp>
      <xdr:pic>
        <xdr:nvPicPr>
          <xdr:cNvPr id="8" name="Picture 11"/>
          <xdr:cNvPicPr>
            <a:picLocks noChangeAspect="1" noChangeArrowheads="1"/>
          </xdr:cNvPicPr>
        </xdr:nvPicPr>
        <xdr:blipFill>
          <a:blip xmlns:r="http://schemas.openxmlformats.org/officeDocument/2006/relationships" r:embed="rId3" cstate="print"/>
          <a:srcRect/>
          <a:stretch>
            <a:fillRect/>
          </a:stretch>
        </xdr:blipFill>
        <xdr:spPr bwMode="auto">
          <a:xfrm>
            <a:off x="1156" y="2931"/>
            <a:ext cx="1284" cy="654"/>
          </a:xfrm>
          <a:prstGeom prst="rect">
            <a:avLst/>
          </a:prstGeom>
          <a:noFill/>
        </xdr:spPr>
      </xdr:pic>
      <xdr:sp macro="" textlink="">
        <xdr:nvSpPr>
          <xdr:cNvPr id="9" name="Line 14"/>
          <xdr:cNvSpPr>
            <a:spLocks noChangeShapeType="1"/>
          </xdr:cNvSpPr>
        </xdr:nvSpPr>
        <xdr:spPr bwMode="auto">
          <a:xfrm flipV="1">
            <a:off x="2699" y="2069"/>
            <a:ext cx="45" cy="136"/>
          </a:xfrm>
          <a:prstGeom prst="line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/>
          <a:lstStyle>
            <a:defPPr>
              <a:defRPr lang="es-ES_tradnl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s-AR"/>
          </a:p>
        </xdr:txBody>
      </xdr:sp>
      <xdr:sp macro="" textlink="">
        <xdr:nvSpPr>
          <xdr:cNvPr id="10" name="Line 15"/>
          <xdr:cNvSpPr>
            <a:spLocks noChangeShapeType="1"/>
          </xdr:cNvSpPr>
        </xdr:nvSpPr>
        <xdr:spPr bwMode="auto">
          <a:xfrm flipV="1">
            <a:off x="2744" y="2115"/>
            <a:ext cx="136" cy="136"/>
          </a:xfrm>
          <a:prstGeom prst="line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/>
          <a:lstStyle>
            <a:defPPr>
              <a:defRPr lang="es-ES_tradnl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s-AR"/>
          </a:p>
        </xdr:txBody>
      </xdr:sp>
      <xdr:sp macro="" textlink="">
        <xdr:nvSpPr>
          <xdr:cNvPr id="11" name="Line 17"/>
          <xdr:cNvSpPr>
            <a:spLocks noChangeShapeType="1"/>
          </xdr:cNvSpPr>
        </xdr:nvSpPr>
        <xdr:spPr bwMode="auto">
          <a:xfrm flipV="1">
            <a:off x="2789" y="2251"/>
            <a:ext cx="182" cy="45"/>
          </a:xfrm>
          <a:prstGeom prst="line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/>
          <a:lstStyle>
            <a:defPPr>
              <a:defRPr lang="es-ES_tradnl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s-AR"/>
          </a:p>
        </xdr:txBody>
      </xdr:sp>
    </xdr:grpSp>
    <xdr:clientData/>
  </xdr:twoCellAnchor>
  <xdr:twoCellAnchor>
    <xdr:from>
      <xdr:col>3</xdr:col>
      <xdr:colOff>533400</xdr:colOff>
      <xdr:row>2</xdr:row>
      <xdr:rowOff>76200</xdr:rowOff>
    </xdr:from>
    <xdr:to>
      <xdr:col>8</xdr:col>
      <xdr:colOff>323850</xdr:colOff>
      <xdr:row>4</xdr:row>
      <xdr:rowOff>120174</xdr:rowOff>
    </xdr:to>
    <xdr:sp macro="" textlink="">
      <xdr:nvSpPr>
        <xdr:cNvPr id="16" name="Text Box 19"/>
        <xdr:cNvSpPr txBox="1">
          <a:spLocks noChangeArrowheads="1"/>
        </xdr:cNvSpPr>
      </xdr:nvSpPr>
      <xdr:spPr bwMode="auto">
        <a:xfrm>
          <a:off x="2505075" y="514350"/>
          <a:ext cx="2466975" cy="424974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  <xdr:txBody>
        <a:bodyPr wrap="square">
          <a:noAutofit/>
        </a:bodyPr>
        <a:lstStyle>
          <a:defPPr>
            <a:defRPr lang="es-ES_tradnl"/>
          </a:defPPr>
          <a:lvl1pPr algn="l" rtl="0" fontAlgn="base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5pPr>
          <a:lvl6pPr marL="2286000" algn="l" defTabSz="914400" rtl="0" eaLnBrk="1" latinLnBrk="0" hangingPunct="1"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6pPr>
          <a:lvl7pPr marL="2743200" algn="l" defTabSz="914400" rtl="0" eaLnBrk="1" latinLnBrk="0" hangingPunct="1"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7pPr>
          <a:lvl8pPr marL="3200400" algn="l" defTabSz="914400" rtl="0" eaLnBrk="1" latinLnBrk="0" hangingPunct="1"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8pPr>
          <a:lvl9pPr marL="3657600" algn="l" defTabSz="914400" rtl="0" eaLnBrk="1" latinLnBrk="0" hangingPunct="1"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9pPr>
        </a:lstStyle>
        <a:p>
          <a:r>
            <a:rPr lang="es-ES_tradnl" sz="1000" b="1">
              <a:latin typeface="Comic Sans MS" pitchFamily="66" charset="0"/>
            </a:rPr>
            <a:t>Consumidores Alerta</a:t>
          </a:r>
        </a:p>
        <a:p>
          <a:r>
            <a:rPr lang="es-ES_tradnl" sz="1000" b="1">
              <a:latin typeface="Comic Sans MS" pitchFamily="66" charset="0"/>
            </a:rPr>
            <a:t>CONSAL</a:t>
          </a:r>
        </a:p>
      </xdr:txBody>
    </xdr:sp>
    <xdr:clientData/>
  </xdr:twoCellAnchor>
  <xdr:oneCellAnchor>
    <xdr:from>
      <xdr:col>0</xdr:col>
      <xdr:colOff>9525</xdr:colOff>
      <xdr:row>16</xdr:row>
      <xdr:rowOff>19051</xdr:rowOff>
    </xdr:from>
    <xdr:ext cx="1076325" cy="275859"/>
    <xdr:pic>
      <xdr:nvPicPr>
        <xdr:cNvPr id="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457201"/>
          <a:ext cx="1076325" cy="275859"/>
        </a:xfrm>
        <a:prstGeom prst="rect">
          <a:avLst/>
        </a:prstGeom>
        <a:noFill/>
      </xdr:spPr>
    </xdr:pic>
    <xdr:clientData/>
  </xdr:oneCellAnchor>
  <xdr:twoCellAnchor>
    <xdr:from>
      <xdr:col>5</xdr:col>
      <xdr:colOff>304800</xdr:colOff>
      <xdr:row>16</xdr:row>
      <xdr:rowOff>9525</xdr:rowOff>
    </xdr:from>
    <xdr:to>
      <xdr:col>6</xdr:col>
      <xdr:colOff>714594</xdr:colOff>
      <xdr:row>18</xdr:row>
      <xdr:rowOff>85725</xdr:rowOff>
    </xdr:to>
    <xdr:grpSp>
      <xdr:nvGrpSpPr>
        <xdr:cNvPr id="18" name="Group 1"/>
        <xdr:cNvGrpSpPr>
          <a:grpSpLocks/>
        </xdr:cNvGrpSpPr>
      </xdr:nvGrpSpPr>
      <xdr:grpSpPr bwMode="auto">
        <a:xfrm>
          <a:off x="4438650" y="3038475"/>
          <a:ext cx="1467069" cy="438150"/>
          <a:chOff x="1542" y="2478"/>
          <a:chExt cx="3102" cy="699"/>
        </a:xfrm>
      </xdr:grpSpPr>
      <xdr:sp macro="" textlink="">
        <xdr:nvSpPr>
          <xdr:cNvPr id="19" name="Rectangle 2"/>
          <xdr:cNvSpPr>
            <a:spLocks noChangeArrowheads="1"/>
          </xdr:cNvSpPr>
        </xdr:nvSpPr>
        <xdr:spPr bwMode="auto">
          <a:xfrm>
            <a:off x="2259" y="2549"/>
            <a:ext cx="2385" cy="628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l" rtl="0">
              <a:defRPr sz="1000"/>
            </a:pPr>
            <a:r>
              <a:rPr lang="es-AR" sz="1600" b="0" i="0" u="none" strike="noStrike" baseline="0">
                <a:solidFill>
                  <a:srgbClr val="000000"/>
                </a:solidFill>
                <a:latin typeface="Gigi"/>
              </a:rPr>
              <a:t>Numeratio</a:t>
            </a:r>
            <a:endParaRPr lang="es-AR" sz="1000" b="0" i="0" u="none" strike="noStrike" baseline="0">
              <a:solidFill>
                <a:srgbClr val="000000"/>
              </a:solidFill>
              <a:latin typeface="Arial"/>
              <a:cs typeface="Arial"/>
            </a:endParaRPr>
          </a:p>
          <a:p>
            <a:pPr algn="l" rtl="0">
              <a:defRPr sz="1000"/>
            </a:pPr>
            <a:endParaRPr lang="es-AR" sz="1000" b="0" i="0" u="none" strike="noStrike" baseline="0">
              <a:solidFill>
                <a:srgbClr val="000000"/>
              </a:solidFill>
              <a:latin typeface="Arial"/>
              <a:cs typeface="Arial"/>
            </a:endParaRPr>
          </a:p>
        </xdr:txBody>
      </xdr:sp>
      <xdr:pic>
        <xdr:nvPicPr>
          <xdr:cNvPr id="20" name="Picture 3"/>
          <xdr:cNvPicPr>
            <a:picLocks noChangeAspect="1" noChangeArrowheads="1"/>
          </xdr:cNvPicPr>
        </xdr:nvPicPr>
        <xdr:blipFill>
          <a:blip xmlns:r="http://schemas.openxmlformats.org/officeDocument/2006/relationships" r:embed="rId2" cstate="print"/>
          <a:srcRect/>
          <a:stretch>
            <a:fillRect/>
          </a:stretch>
        </xdr:blipFill>
        <xdr:spPr bwMode="auto">
          <a:xfrm>
            <a:off x="1542" y="2478"/>
            <a:ext cx="727" cy="64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>
    <xdr:from>
      <xdr:col>3</xdr:col>
      <xdr:colOff>28574</xdr:colOff>
      <xdr:row>16</xdr:row>
      <xdr:rowOff>47625</xdr:rowOff>
    </xdr:from>
    <xdr:to>
      <xdr:col>3</xdr:col>
      <xdr:colOff>635915</xdr:colOff>
      <xdr:row>18</xdr:row>
      <xdr:rowOff>114299</xdr:rowOff>
    </xdr:to>
    <xdr:grpSp>
      <xdr:nvGrpSpPr>
        <xdr:cNvPr id="21" name="Group 18"/>
        <xdr:cNvGrpSpPr>
          <a:grpSpLocks/>
        </xdr:cNvGrpSpPr>
      </xdr:nvGrpSpPr>
      <xdr:grpSpPr bwMode="auto">
        <a:xfrm>
          <a:off x="2162174" y="3076575"/>
          <a:ext cx="607341" cy="428624"/>
          <a:chOff x="1156" y="2069"/>
          <a:chExt cx="1815" cy="1516"/>
        </a:xfrm>
      </xdr:grpSpPr>
      <xdr:grpSp>
        <xdr:nvGrpSpPr>
          <xdr:cNvPr id="22" name="Group 12"/>
          <xdr:cNvGrpSpPr>
            <a:grpSpLocks/>
          </xdr:cNvGrpSpPr>
        </xdr:nvGrpSpPr>
        <xdr:grpSpPr bwMode="auto">
          <a:xfrm rot="-2418007">
            <a:off x="1972" y="2432"/>
            <a:ext cx="862" cy="317"/>
            <a:chOff x="2744" y="2341"/>
            <a:chExt cx="1814" cy="635"/>
          </a:xfrm>
        </xdr:grpSpPr>
        <xdr:sp macro="" textlink="">
          <xdr:nvSpPr>
            <xdr:cNvPr id="27" name="AutoShape 4"/>
            <xdr:cNvSpPr>
              <a:spLocks noChangeArrowheads="1"/>
            </xdr:cNvSpPr>
          </xdr:nvSpPr>
          <xdr:spPr bwMode="auto">
            <a:xfrm rot="-5400000">
              <a:off x="3492" y="1774"/>
              <a:ext cx="499" cy="1633"/>
            </a:xfrm>
            <a:prstGeom prst="triangle">
              <a:avLst>
                <a:gd name="adj" fmla="val 50000"/>
              </a:avLst>
            </a:prstGeom>
            <a:solidFill>
              <a:schemeClr val="tx1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s-ES_tradnl"/>
              </a:defPPr>
              <a:lvl1pPr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1pPr>
              <a:lvl2pPr marL="4572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2pPr>
              <a:lvl3pPr marL="9144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3pPr>
              <a:lvl4pPr marL="13716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4pPr>
              <a:lvl5pPr marL="18288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9pPr>
            </a:lstStyle>
            <a:p>
              <a:endParaRPr lang="es-AR"/>
            </a:p>
          </xdr:txBody>
        </xdr:sp>
        <xdr:sp macro="" textlink="">
          <xdr:nvSpPr>
            <xdr:cNvPr id="28" name="Rectangle 5"/>
            <xdr:cNvSpPr>
              <a:spLocks noChangeArrowheads="1"/>
            </xdr:cNvSpPr>
          </xdr:nvSpPr>
          <xdr:spPr bwMode="auto">
            <a:xfrm>
              <a:off x="2926" y="2523"/>
              <a:ext cx="498" cy="136"/>
            </a:xfrm>
            <a:prstGeom prst="rect">
              <a:avLst/>
            </a:prstGeom>
            <a:solidFill>
              <a:schemeClr val="tx1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s-ES_tradnl"/>
              </a:defPPr>
              <a:lvl1pPr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1pPr>
              <a:lvl2pPr marL="4572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2pPr>
              <a:lvl3pPr marL="9144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3pPr>
              <a:lvl4pPr marL="13716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4pPr>
              <a:lvl5pPr marL="18288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9pPr>
            </a:lstStyle>
            <a:p>
              <a:endParaRPr lang="es-AR"/>
            </a:p>
          </xdr:txBody>
        </xdr:sp>
        <xdr:sp macro="" textlink="">
          <xdr:nvSpPr>
            <xdr:cNvPr id="29" name="AutoShape 7"/>
            <xdr:cNvSpPr>
              <a:spLocks noChangeArrowheads="1"/>
            </xdr:cNvSpPr>
          </xdr:nvSpPr>
          <xdr:spPr bwMode="auto">
            <a:xfrm rot="16200000">
              <a:off x="2698" y="2496"/>
              <a:ext cx="273" cy="181"/>
            </a:xfrm>
            <a:custGeom>
              <a:avLst/>
              <a:gdLst>
                <a:gd name="G0" fmla="+- 5400 0 0"/>
                <a:gd name="G1" fmla="+- 21600 0 5400"/>
                <a:gd name="G2" fmla="*/ 5400 1 2"/>
                <a:gd name="G3" fmla="+- 21600 0 G2"/>
                <a:gd name="G4" fmla="+/ 5400 21600 2"/>
                <a:gd name="G5" fmla="+/ G1 0 2"/>
                <a:gd name="G6" fmla="*/ 21600 21600 5400"/>
                <a:gd name="G7" fmla="*/ G6 1 2"/>
                <a:gd name="G8" fmla="+- 21600 0 G7"/>
                <a:gd name="G9" fmla="*/ 21600 1 2"/>
                <a:gd name="G10" fmla="+- 5400 0 G9"/>
                <a:gd name="G11" fmla="?: G10 G8 0"/>
                <a:gd name="G12" fmla="?: G10 G7 21600"/>
                <a:gd name="T0" fmla="*/ 18900 w 21600"/>
                <a:gd name="T1" fmla="*/ 10800 h 21600"/>
                <a:gd name="T2" fmla="*/ 10800 w 21600"/>
                <a:gd name="T3" fmla="*/ 21600 h 21600"/>
                <a:gd name="T4" fmla="*/ 2700 w 21600"/>
                <a:gd name="T5" fmla="*/ 10800 h 21600"/>
                <a:gd name="T6" fmla="*/ 10800 w 21600"/>
                <a:gd name="T7" fmla="*/ 0 h 21600"/>
                <a:gd name="T8" fmla="*/ 4500 w 21600"/>
                <a:gd name="T9" fmla="*/ 4500 h 21600"/>
                <a:gd name="T10" fmla="*/ 17100 w 21600"/>
                <a:gd name="T11" fmla="*/ 17100 h 216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</a:cxnLst>
              <a:rect l="T8" t="T9" r="T10" b="T11"/>
              <a:pathLst>
                <a:path w="21600" h="21600">
                  <a:moveTo>
                    <a:pt x="0" y="0"/>
                  </a:moveTo>
                  <a:lnTo>
                    <a:pt x="5400" y="21600"/>
                  </a:lnTo>
                  <a:lnTo>
                    <a:pt x="16200" y="21600"/>
                  </a:lnTo>
                  <a:lnTo>
                    <a:pt x="21600" y="0"/>
                  </a:lnTo>
                  <a:close/>
                </a:path>
              </a:pathLst>
            </a:custGeom>
            <a:solidFill>
              <a:schemeClr val="tx1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s-ES_tradnl"/>
              </a:defPPr>
              <a:lvl1pPr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1pPr>
              <a:lvl2pPr marL="4572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2pPr>
              <a:lvl3pPr marL="9144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3pPr>
              <a:lvl4pPr marL="13716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4pPr>
              <a:lvl5pPr marL="18288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9pPr>
            </a:lstStyle>
            <a:p>
              <a:endParaRPr lang="es-AR"/>
            </a:p>
          </xdr:txBody>
        </xdr:sp>
        <xdr:sp macro="" textlink="">
          <xdr:nvSpPr>
            <xdr:cNvPr id="30" name="AutoShape 8"/>
            <xdr:cNvSpPr>
              <a:spLocks noChangeArrowheads="1"/>
            </xdr:cNvSpPr>
          </xdr:nvSpPr>
          <xdr:spPr bwMode="auto">
            <a:xfrm rot="250207">
              <a:off x="2971" y="2613"/>
              <a:ext cx="1315" cy="363"/>
            </a:xfrm>
            <a:custGeom>
              <a:avLst/>
              <a:gdLst>
                <a:gd name="G0" fmla="+- 5400 0 0"/>
                <a:gd name="G1" fmla="+- 21600 0 5400"/>
                <a:gd name="G2" fmla="+- 21600 0 5400"/>
                <a:gd name="G3" fmla="*/ G0 2929 10000"/>
                <a:gd name="G4" fmla="+- 21600 0 G3"/>
                <a:gd name="G5" fmla="+- 21600 0 G3"/>
                <a:gd name="T0" fmla="*/ 10800 w 21600"/>
                <a:gd name="T1" fmla="*/ 0 h 21600"/>
                <a:gd name="T2" fmla="*/ 3163 w 21600"/>
                <a:gd name="T3" fmla="*/ 3163 h 21600"/>
                <a:gd name="T4" fmla="*/ 0 w 21600"/>
                <a:gd name="T5" fmla="*/ 10800 h 21600"/>
                <a:gd name="T6" fmla="*/ 3163 w 21600"/>
                <a:gd name="T7" fmla="*/ 18437 h 21600"/>
                <a:gd name="T8" fmla="*/ 10800 w 21600"/>
                <a:gd name="T9" fmla="*/ 21600 h 21600"/>
                <a:gd name="T10" fmla="*/ 18437 w 21600"/>
                <a:gd name="T11" fmla="*/ 18437 h 21600"/>
                <a:gd name="T12" fmla="*/ 21600 w 21600"/>
                <a:gd name="T13" fmla="*/ 10800 h 21600"/>
                <a:gd name="T14" fmla="*/ 18437 w 21600"/>
                <a:gd name="T15" fmla="*/ 3163 h 21600"/>
                <a:gd name="T16" fmla="*/ 3163 w 21600"/>
                <a:gd name="T17" fmla="*/ 3163 h 21600"/>
                <a:gd name="T18" fmla="*/ 18437 w 21600"/>
                <a:gd name="T19" fmla="*/ 18437 h 216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</a:cxnLst>
              <a:rect l="T16" t="T17" r="T18" b="T19"/>
              <a:pathLst>
                <a:path w="21600" h="21600">
                  <a:moveTo>
                    <a:pt x="0" y="10800"/>
                  </a:moveTo>
                  <a:cubicBezTo>
                    <a:pt x="0" y="4835"/>
                    <a:pt x="4835" y="0"/>
                    <a:pt x="10800" y="0"/>
                  </a:cubicBezTo>
                  <a:cubicBezTo>
                    <a:pt x="16765" y="0"/>
                    <a:pt x="21600" y="4835"/>
                    <a:pt x="21600" y="10800"/>
                  </a:cubicBezTo>
                  <a:cubicBezTo>
                    <a:pt x="21600" y="16765"/>
                    <a:pt x="16765" y="21600"/>
                    <a:pt x="10800" y="21600"/>
                  </a:cubicBezTo>
                  <a:cubicBezTo>
                    <a:pt x="4835" y="21600"/>
                    <a:pt x="0" y="16765"/>
                    <a:pt x="0" y="10800"/>
                  </a:cubicBezTo>
                  <a:close/>
                  <a:moveTo>
                    <a:pt x="5400" y="10800"/>
                  </a:moveTo>
                  <a:cubicBezTo>
                    <a:pt x="5400" y="13782"/>
                    <a:pt x="7818" y="16200"/>
                    <a:pt x="10800" y="16200"/>
                  </a:cubicBezTo>
                  <a:cubicBezTo>
                    <a:pt x="13782" y="16200"/>
                    <a:pt x="16200" y="13782"/>
                    <a:pt x="16200" y="10800"/>
                  </a:cubicBezTo>
                  <a:cubicBezTo>
                    <a:pt x="16200" y="7818"/>
                    <a:pt x="13782" y="5400"/>
                    <a:pt x="10800" y="5400"/>
                  </a:cubicBezTo>
                  <a:cubicBezTo>
                    <a:pt x="7818" y="5400"/>
                    <a:pt x="5400" y="7818"/>
                    <a:pt x="5400" y="10800"/>
                  </a:cubicBezTo>
                  <a:close/>
                </a:path>
              </a:pathLst>
            </a:custGeom>
            <a:solidFill>
              <a:schemeClr val="tx1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s-ES_tradnl"/>
              </a:defPPr>
              <a:lvl1pPr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1pPr>
              <a:lvl2pPr marL="4572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2pPr>
              <a:lvl3pPr marL="9144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3pPr>
              <a:lvl4pPr marL="13716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4pPr>
              <a:lvl5pPr marL="18288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9pPr>
            </a:lstStyle>
            <a:p>
              <a:endParaRPr lang="es-AR"/>
            </a:p>
          </xdr:txBody>
        </xdr:sp>
      </xdr:grpSp>
      <xdr:pic>
        <xdr:nvPicPr>
          <xdr:cNvPr id="23" name="Picture 11"/>
          <xdr:cNvPicPr>
            <a:picLocks noChangeAspect="1" noChangeArrowheads="1"/>
          </xdr:cNvPicPr>
        </xdr:nvPicPr>
        <xdr:blipFill>
          <a:blip xmlns:r="http://schemas.openxmlformats.org/officeDocument/2006/relationships" r:embed="rId3" cstate="print"/>
          <a:srcRect/>
          <a:stretch>
            <a:fillRect/>
          </a:stretch>
        </xdr:blipFill>
        <xdr:spPr bwMode="auto">
          <a:xfrm>
            <a:off x="1156" y="2931"/>
            <a:ext cx="1284" cy="654"/>
          </a:xfrm>
          <a:prstGeom prst="rect">
            <a:avLst/>
          </a:prstGeom>
          <a:noFill/>
        </xdr:spPr>
      </xdr:pic>
      <xdr:sp macro="" textlink="">
        <xdr:nvSpPr>
          <xdr:cNvPr id="24" name="Line 14"/>
          <xdr:cNvSpPr>
            <a:spLocks noChangeShapeType="1"/>
          </xdr:cNvSpPr>
        </xdr:nvSpPr>
        <xdr:spPr bwMode="auto">
          <a:xfrm flipV="1">
            <a:off x="2699" y="2069"/>
            <a:ext cx="45" cy="136"/>
          </a:xfrm>
          <a:prstGeom prst="line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/>
          <a:lstStyle>
            <a:defPPr>
              <a:defRPr lang="es-ES_tradnl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s-AR"/>
          </a:p>
        </xdr:txBody>
      </xdr:sp>
      <xdr:sp macro="" textlink="">
        <xdr:nvSpPr>
          <xdr:cNvPr id="25" name="Line 15"/>
          <xdr:cNvSpPr>
            <a:spLocks noChangeShapeType="1"/>
          </xdr:cNvSpPr>
        </xdr:nvSpPr>
        <xdr:spPr bwMode="auto">
          <a:xfrm flipV="1">
            <a:off x="2744" y="2115"/>
            <a:ext cx="136" cy="136"/>
          </a:xfrm>
          <a:prstGeom prst="line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/>
          <a:lstStyle>
            <a:defPPr>
              <a:defRPr lang="es-ES_tradnl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s-AR"/>
          </a:p>
        </xdr:txBody>
      </xdr:sp>
      <xdr:sp macro="" textlink="">
        <xdr:nvSpPr>
          <xdr:cNvPr id="26" name="Line 17"/>
          <xdr:cNvSpPr>
            <a:spLocks noChangeShapeType="1"/>
          </xdr:cNvSpPr>
        </xdr:nvSpPr>
        <xdr:spPr bwMode="auto">
          <a:xfrm flipV="1">
            <a:off x="2789" y="2251"/>
            <a:ext cx="182" cy="45"/>
          </a:xfrm>
          <a:prstGeom prst="line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/>
          <a:lstStyle>
            <a:defPPr>
              <a:defRPr lang="es-ES_tradnl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s-AR"/>
          </a:p>
        </xdr:txBody>
      </xdr:sp>
    </xdr:grpSp>
    <xdr:clientData/>
  </xdr:twoCellAnchor>
  <xdr:twoCellAnchor>
    <xdr:from>
      <xdr:col>3</xdr:col>
      <xdr:colOff>533400</xdr:colOff>
      <xdr:row>16</xdr:row>
      <xdr:rowOff>76200</xdr:rowOff>
    </xdr:from>
    <xdr:to>
      <xdr:col>8</xdr:col>
      <xdr:colOff>323850</xdr:colOff>
      <xdr:row>18</xdr:row>
      <xdr:rowOff>120174</xdr:rowOff>
    </xdr:to>
    <xdr:sp macro="" textlink="">
      <xdr:nvSpPr>
        <xdr:cNvPr id="31" name="Text Box 19"/>
        <xdr:cNvSpPr txBox="1">
          <a:spLocks noChangeArrowheads="1"/>
        </xdr:cNvSpPr>
      </xdr:nvSpPr>
      <xdr:spPr bwMode="auto">
        <a:xfrm>
          <a:off x="2667000" y="514350"/>
          <a:ext cx="5038725" cy="405924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  <xdr:txBody>
        <a:bodyPr wrap="square">
          <a:noAutofit/>
        </a:bodyPr>
        <a:lstStyle>
          <a:defPPr>
            <a:defRPr lang="es-ES_tradnl"/>
          </a:defPPr>
          <a:lvl1pPr algn="l" rtl="0" fontAlgn="base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5pPr>
          <a:lvl6pPr marL="2286000" algn="l" defTabSz="914400" rtl="0" eaLnBrk="1" latinLnBrk="0" hangingPunct="1"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6pPr>
          <a:lvl7pPr marL="2743200" algn="l" defTabSz="914400" rtl="0" eaLnBrk="1" latinLnBrk="0" hangingPunct="1"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7pPr>
          <a:lvl8pPr marL="3200400" algn="l" defTabSz="914400" rtl="0" eaLnBrk="1" latinLnBrk="0" hangingPunct="1"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8pPr>
          <a:lvl9pPr marL="3657600" algn="l" defTabSz="914400" rtl="0" eaLnBrk="1" latinLnBrk="0" hangingPunct="1"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9pPr>
        </a:lstStyle>
        <a:p>
          <a:r>
            <a:rPr lang="es-ES_tradnl" sz="1000" b="1">
              <a:latin typeface="Comic Sans MS" pitchFamily="66" charset="0"/>
            </a:rPr>
            <a:t>Consumidores Alerta</a:t>
          </a:r>
        </a:p>
        <a:p>
          <a:r>
            <a:rPr lang="es-ES_tradnl" sz="1000" b="1">
              <a:latin typeface="Comic Sans MS" pitchFamily="66" charset="0"/>
            </a:rPr>
            <a:t>CONSAL</a:t>
          </a:r>
        </a:p>
      </xdr:txBody>
    </xdr:sp>
    <xdr:clientData/>
  </xdr:twoCellAnchor>
  <xdr:oneCellAnchor>
    <xdr:from>
      <xdr:col>0</xdr:col>
      <xdr:colOff>9525</xdr:colOff>
      <xdr:row>31</xdr:row>
      <xdr:rowOff>19051</xdr:rowOff>
    </xdr:from>
    <xdr:ext cx="1076325" cy="275859"/>
    <xdr:pic>
      <xdr:nvPicPr>
        <xdr:cNvPr id="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5819776"/>
          <a:ext cx="1076325" cy="275859"/>
        </a:xfrm>
        <a:prstGeom prst="rect">
          <a:avLst/>
        </a:prstGeom>
        <a:noFill/>
      </xdr:spPr>
    </xdr:pic>
    <xdr:clientData/>
  </xdr:oneCellAnchor>
  <xdr:twoCellAnchor>
    <xdr:from>
      <xdr:col>5</xdr:col>
      <xdr:colOff>304800</xdr:colOff>
      <xdr:row>31</xdr:row>
      <xdr:rowOff>9525</xdr:rowOff>
    </xdr:from>
    <xdr:to>
      <xdr:col>6</xdr:col>
      <xdr:colOff>714594</xdr:colOff>
      <xdr:row>33</xdr:row>
      <xdr:rowOff>85725</xdr:rowOff>
    </xdr:to>
    <xdr:grpSp>
      <xdr:nvGrpSpPr>
        <xdr:cNvPr id="64" name="Group 1"/>
        <xdr:cNvGrpSpPr>
          <a:grpSpLocks/>
        </xdr:cNvGrpSpPr>
      </xdr:nvGrpSpPr>
      <xdr:grpSpPr bwMode="auto">
        <a:xfrm>
          <a:off x="4438650" y="5810250"/>
          <a:ext cx="1467069" cy="438150"/>
          <a:chOff x="1542" y="2478"/>
          <a:chExt cx="3102" cy="699"/>
        </a:xfrm>
      </xdr:grpSpPr>
      <xdr:sp macro="" textlink="">
        <xdr:nvSpPr>
          <xdr:cNvPr id="65" name="Rectangle 2"/>
          <xdr:cNvSpPr>
            <a:spLocks noChangeArrowheads="1"/>
          </xdr:cNvSpPr>
        </xdr:nvSpPr>
        <xdr:spPr bwMode="auto">
          <a:xfrm>
            <a:off x="2259" y="2549"/>
            <a:ext cx="2385" cy="628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l" rtl="0">
              <a:defRPr sz="1000"/>
            </a:pPr>
            <a:r>
              <a:rPr lang="es-AR" sz="1600" b="0" i="0" u="none" strike="noStrike" baseline="0">
                <a:solidFill>
                  <a:srgbClr val="000000"/>
                </a:solidFill>
                <a:latin typeface="Gigi"/>
              </a:rPr>
              <a:t>Numeratio</a:t>
            </a:r>
            <a:endParaRPr lang="es-AR" sz="1000" b="0" i="0" u="none" strike="noStrike" baseline="0">
              <a:solidFill>
                <a:srgbClr val="000000"/>
              </a:solidFill>
              <a:latin typeface="Arial"/>
              <a:cs typeface="Arial"/>
            </a:endParaRPr>
          </a:p>
          <a:p>
            <a:pPr algn="l" rtl="0">
              <a:defRPr sz="1000"/>
            </a:pPr>
            <a:endParaRPr lang="es-AR" sz="1000" b="0" i="0" u="none" strike="noStrike" baseline="0">
              <a:solidFill>
                <a:srgbClr val="000000"/>
              </a:solidFill>
              <a:latin typeface="Arial"/>
              <a:cs typeface="Arial"/>
            </a:endParaRPr>
          </a:p>
        </xdr:txBody>
      </xdr:sp>
      <xdr:pic>
        <xdr:nvPicPr>
          <xdr:cNvPr id="66" name="Picture 3"/>
          <xdr:cNvPicPr>
            <a:picLocks noChangeAspect="1" noChangeArrowheads="1"/>
          </xdr:cNvPicPr>
        </xdr:nvPicPr>
        <xdr:blipFill>
          <a:blip xmlns:r="http://schemas.openxmlformats.org/officeDocument/2006/relationships" r:embed="rId2" cstate="print"/>
          <a:srcRect/>
          <a:stretch>
            <a:fillRect/>
          </a:stretch>
        </xdr:blipFill>
        <xdr:spPr bwMode="auto">
          <a:xfrm>
            <a:off x="1542" y="2478"/>
            <a:ext cx="727" cy="64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  <xdr:twoCellAnchor>
    <xdr:from>
      <xdr:col>3</xdr:col>
      <xdr:colOff>28574</xdr:colOff>
      <xdr:row>31</xdr:row>
      <xdr:rowOff>47625</xdr:rowOff>
    </xdr:from>
    <xdr:to>
      <xdr:col>3</xdr:col>
      <xdr:colOff>635915</xdr:colOff>
      <xdr:row>33</xdr:row>
      <xdr:rowOff>114299</xdr:rowOff>
    </xdr:to>
    <xdr:grpSp>
      <xdr:nvGrpSpPr>
        <xdr:cNvPr id="67" name="Group 18"/>
        <xdr:cNvGrpSpPr>
          <a:grpSpLocks/>
        </xdr:cNvGrpSpPr>
      </xdr:nvGrpSpPr>
      <xdr:grpSpPr bwMode="auto">
        <a:xfrm>
          <a:off x="2162174" y="5848350"/>
          <a:ext cx="607341" cy="428624"/>
          <a:chOff x="1156" y="2069"/>
          <a:chExt cx="1815" cy="1516"/>
        </a:xfrm>
      </xdr:grpSpPr>
      <xdr:grpSp>
        <xdr:nvGrpSpPr>
          <xdr:cNvPr id="68" name="Group 12"/>
          <xdr:cNvGrpSpPr>
            <a:grpSpLocks/>
          </xdr:cNvGrpSpPr>
        </xdr:nvGrpSpPr>
        <xdr:grpSpPr bwMode="auto">
          <a:xfrm rot="-2418007">
            <a:off x="1972" y="2432"/>
            <a:ext cx="862" cy="317"/>
            <a:chOff x="2744" y="2341"/>
            <a:chExt cx="1814" cy="635"/>
          </a:xfrm>
        </xdr:grpSpPr>
        <xdr:sp macro="" textlink="">
          <xdr:nvSpPr>
            <xdr:cNvPr id="73" name="AutoShape 4"/>
            <xdr:cNvSpPr>
              <a:spLocks noChangeArrowheads="1"/>
            </xdr:cNvSpPr>
          </xdr:nvSpPr>
          <xdr:spPr bwMode="auto">
            <a:xfrm rot="-5400000">
              <a:off x="3492" y="1774"/>
              <a:ext cx="499" cy="1633"/>
            </a:xfrm>
            <a:prstGeom prst="triangle">
              <a:avLst>
                <a:gd name="adj" fmla="val 50000"/>
              </a:avLst>
            </a:prstGeom>
            <a:solidFill>
              <a:schemeClr val="tx1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s-ES_tradnl"/>
              </a:defPPr>
              <a:lvl1pPr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1pPr>
              <a:lvl2pPr marL="4572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2pPr>
              <a:lvl3pPr marL="9144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3pPr>
              <a:lvl4pPr marL="13716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4pPr>
              <a:lvl5pPr marL="18288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9pPr>
            </a:lstStyle>
            <a:p>
              <a:endParaRPr lang="es-AR"/>
            </a:p>
          </xdr:txBody>
        </xdr:sp>
        <xdr:sp macro="" textlink="">
          <xdr:nvSpPr>
            <xdr:cNvPr id="74" name="Rectangle 5"/>
            <xdr:cNvSpPr>
              <a:spLocks noChangeArrowheads="1"/>
            </xdr:cNvSpPr>
          </xdr:nvSpPr>
          <xdr:spPr bwMode="auto">
            <a:xfrm>
              <a:off x="2926" y="2523"/>
              <a:ext cx="498" cy="136"/>
            </a:xfrm>
            <a:prstGeom prst="rect">
              <a:avLst/>
            </a:prstGeom>
            <a:solidFill>
              <a:schemeClr val="tx1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s-ES_tradnl"/>
              </a:defPPr>
              <a:lvl1pPr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1pPr>
              <a:lvl2pPr marL="4572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2pPr>
              <a:lvl3pPr marL="9144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3pPr>
              <a:lvl4pPr marL="13716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4pPr>
              <a:lvl5pPr marL="18288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9pPr>
            </a:lstStyle>
            <a:p>
              <a:endParaRPr lang="es-AR"/>
            </a:p>
          </xdr:txBody>
        </xdr:sp>
        <xdr:sp macro="" textlink="">
          <xdr:nvSpPr>
            <xdr:cNvPr id="75" name="AutoShape 7"/>
            <xdr:cNvSpPr>
              <a:spLocks noChangeArrowheads="1"/>
            </xdr:cNvSpPr>
          </xdr:nvSpPr>
          <xdr:spPr bwMode="auto">
            <a:xfrm rot="16200000">
              <a:off x="2698" y="2496"/>
              <a:ext cx="273" cy="181"/>
            </a:xfrm>
            <a:custGeom>
              <a:avLst/>
              <a:gdLst>
                <a:gd name="G0" fmla="+- 5400 0 0"/>
                <a:gd name="G1" fmla="+- 21600 0 5400"/>
                <a:gd name="G2" fmla="*/ 5400 1 2"/>
                <a:gd name="G3" fmla="+- 21600 0 G2"/>
                <a:gd name="G4" fmla="+/ 5400 21600 2"/>
                <a:gd name="G5" fmla="+/ G1 0 2"/>
                <a:gd name="G6" fmla="*/ 21600 21600 5400"/>
                <a:gd name="G7" fmla="*/ G6 1 2"/>
                <a:gd name="G8" fmla="+- 21600 0 G7"/>
                <a:gd name="G9" fmla="*/ 21600 1 2"/>
                <a:gd name="G10" fmla="+- 5400 0 G9"/>
                <a:gd name="G11" fmla="?: G10 G8 0"/>
                <a:gd name="G12" fmla="?: G10 G7 21600"/>
                <a:gd name="T0" fmla="*/ 18900 w 21600"/>
                <a:gd name="T1" fmla="*/ 10800 h 21600"/>
                <a:gd name="T2" fmla="*/ 10800 w 21600"/>
                <a:gd name="T3" fmla="*/ 21600 h 21600"/>
                <a:gd name="T4" fmla="*/ 2700 w 21600"/>
                <a:gd name="T5" fmla="*/ 10800 h 21600"/>
                <a:gd name="T6" fmla="*/ 10800 w 21600"/>
                <a:gd name="T7" fmla="*/ 0 h 21600"/>
                <a:gd name="T8" fmla="*/ 4500 w 21600"/>
                <a:gd name="T9" fmla="*/ 4500 h 21600"/>
                <a:gd name="T10" fmla="*/ 17100 w 21600"/>
                <a:gd name="T11" fmla="*/ 17100 h 216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</a:cxnLst>
              <a:rect l="T8" t="T9" r="T10" b="T11"/>
              <a:pathLst>
                <a:path w="21600" h="21600">
                  <a:moveTo>
                    <a:pt x="0" y="0"/>
                  </a:moveTo>
                  <a:lnTo>
                    <a:pt x="5400" y="21600"/>
                  </a:lnTo>
                  <a:lnTo>
                    <a:pt x="16200" y="21600"/>
                  </a:lnTo>
                  <a:lnTo>
                    <a:pt x="21600" y="0"/>
                  </a:lnTo>
                  <a:close/>
                </a:path>
              </a:pathLst>
            </a:custGeom>
            <a:solidFill>
              <a:schemeClr val="tx1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s-ES_tradnl"/>
              </a:defPPr>
              <a:lvl1pPr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1pPr>
              <a:lvl2pPr marL="4572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2pPr>
              <a:lvl3pPr marL="9144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3pPr>
              <a:lvl4pPr marL="13716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4pPr>
              <a:lvl5pPr marL="18288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9pPr>
            </a:lstStyle>
            <a:p>
              <a:endParaRPr lang="es-AR"/>
            </a:p>
          </xdr:txBody>
        </xdr:sp>
        <xdr:sp macro="" textlink="">
          <xdr:nvSpPr>
            <xdr:cNvPr id="76" name="AutoShape 8"/>
            <xdr:cNvSpPr>
              <a:spLocks noChangeArrowheads="1"/>
            </xdr:cNvSpPr>
          </xdr:nvSpPr>
          <xdr:spPr bwMode="auto">
            <a:xfrm rot="250207">
              <a:off x="2971" y="2613"/>
              <a:ext cx="1315" cy="363"/>
            </a:xfrm>
            <a:custGeom>
              <a:avLst/>
              <a:gdLst>
                <a:gd name="G0" fmla="+- 5400 0 0"/>
                <a:gd name="G1" fmla="+- 21600 0 5400"/>
                <a:gd name="G2" fmla="+- 21600 0 5400"/>
                <a:gd name="G3" fmla="*/ G0 2929 10000"/>
                <a:gd name="G4" fmla="+- 21600 0 G3"/>
                <a:gd name="G5" fmla="+- 21600 0 G3"/>
                <a:gd name="T0" fmla="*/ 10800 w 21600"/>
                <a:gd name="T1" fmla="*/ 0 h 21600"/>
                <a:gd name="T2" fmla="*/ 3163 w 21600"/>
                <a:gd name="T3" fmla="*/ 3163 h 21600"/>
                <a:gd name="T4" fmla="*/ 0 w 21600"/>
                <a:gd name="T5" fmla="*/ 10800 h 21600"/>
                <a:gd name="T6" fmla="*/ 3163 w 21600"/>
                <a:gd name="T7" fmla="*/ 18437 h 21600"/>
                <a:gd name="T8" fmla="*/ 10800 w 21600"/>
                <a:gd name="T9" fmla="*/ 21600 h 21600"/>
                <a:gd name="T10" fmla="*/ 18437 w 21600"/>
                <a:gd name="T11" fmla="*/ 18437 h 21600"/>
                <a:gd name="T12" fmla="*/ 21600 w 21600"/>
                <a:gd name="T13" fmla="*/ 10800 h 21600"/>
                <a:gd name="T14" fmla="*/ 18437 w 21600"/>
                <a:gd name="T15" fmla="*/ 3163 h 21600"/>
                <a:gd name="T16" fmla="*/ 3163 w 21600"/>
                <a:gd name="T17" fmla="*/ 3163 h 21600"/>
                <a:gd name="T18" fmla="*/ 18437 w 21600"/>
                <a:gd name="T19" fmla="*/ 18437 h 216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</a:cxnLst>
              <a:rect l="T16" t="T17" r="T18" b="T19"/>
              <a:pathLst>
                <a:path w="21600" h="21600">
                  <a:moveTo>
                    <a:pt x="0" y="10800"/>
                  </a:moveTo>
                  <a:cubicBezTo>
                    <a:pt x="0" y="4835"/>
                    <a:pt x="4835" y="0"/>
                    <a:pt x="10800" y="0"/>
                  </a:cubicBezTo>
                  <a:cubicBezTo>
                    <a:pt x="16765" y="0"/>
                    <a:pt x="21600" y="4835"/>
                    <a:pt x="21600" y="10800"/>
                  </a:cubicBezTo>
                  <a:cubicBezTo>
                    <a:pt x="21600" y="16765"/>
                    <a:pt x="16765" y="21600"/>
                    <a:pt x="10800" y="21600"/>
                  </a:cubicBezTo>
                  <a:cubicBezTo>
                    <a:pt x="4835" y="21600"/>
                    <a:pt x="0" y="16765"/>
                    <a:pt x="0" y="10800"/>
                  </a:cubicBezTo>
                  <a:close/>
                  <a:moveTo>
                    <a:pt x="5400" y="10800"/>
                  </a:moveTo>
                  <a:cubicBezTo>
                    <a:pt x="5400" y="13782"/>
                    <a:pt x="7818" y="16200"/>
                    <a:pt x="10800" y="16200"/>
                  </a:cubicBezTo>
                  <a:cubicBezTo>
                    <a:pt x="13782" y="16200"/>
                    <a:pt x="16200" y="13782"/>
                    <a:pt x="16200" y="10800"/>
                  </a:cubicBezTo>
                  <a:cubicBezTo>
                    <a:pt x="16200" y="7818"/>
                    <a:pt x="13782" y="5400"/>
                    <a:pt x="10800" y="5400"/>
                  </a:cubicBezTo>
                  <a:cubicBezTo>
                    <a:pt x="7818" y="5400"/>
                    <a:pt x="5400" y="7818"/>
                    <a:pt x="5400" y="10800"/>
                  </a:cubicBezTo>
                  <a:close/>
                </a:path>
              </a:pathLst>
            </a:custGeom>
            <a:solidFill>
              <a:schemeClr val="tx1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s-ES_tradnl"/>
              </a:defPPr>
              <a:lvl1pPr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1pPr>
              <a:lvl2pPr marL="4572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2pPr>
              <a:lvl3pPr marL="9144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3pPr>
              <a:lvl4pPr marL="13716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4pPr>
              <a:lvl5pPr marL="18288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9pPr>
            </a:lstStyle>
            <a:p>
              <a:endParaRPr lang="es-AR"/>
            </a:p>
          </xdr:txBody>
        </xdr:sp>
      </xdr:grpSp>
      <xdr:pic>
        <xdr:nvPicPr>
          <xdr:cNvPr id="69" name="Picture 11"/>
          <xdr:cNvPicPr>
            <a:picLocks noChangeAspect="1" noChangeArrowheads="1"/>
          </xdr:cNvPicPr>
        </xdr:nvPicPr>
        <xdr:blipFill>
          <a:blip xmlns:r="http://schemas.openxmlformats.org/officeDocument/2006/relationships" r:embed="rId3" cstate="print"/>
          <a:srcRect/>
          <a:stretch>
            <a:fillRect/>
          </a:stretch>
        </xdr:blipFill>
        <xdr:spPr bwMode="auto">
          <a:xfrm>
            <a:off x="1156" y="2931"/>
            <a:ext cx="1284" cy="654"/>
          </a:xfrm>
          <a:prstGeom prst="rect">
            <a:avLst/>
          </a:prstGeom>
          <a:noFill/>
        </xdr:spPr>
      </xdr:pic>
      <xdr:sp macro="" textlink="">
        <xdr:nvSpPr>
          <xdr:cNvPr id="70" name="Line 14"/>
          <xdr:cNvSpPr>
            <a:spLocks noChangeShapeType="1"/>
          </xdr:cNvSpPr>
        </xdr:nvSpPr>
        <xdr:spPr bwMode="auto">
          <a:xfrm flipV="1">
            <a:off x="2699" y="2069"/>
            <a:ext cx="45" cy="136"/>
          </a:xfrm>
          <a:prstGeom prst="line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/>
          <a:lstStyle>
            <a:defPPr>
              <a:defRPr lang="es-ES_tradnl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s-AR"/>
          </a:p>
        </xdr:txBody>
      </xdr:sp>
      <xdr:sp macro="" textlink="">
        <xdr:nvSpPr>
          <xdr:cNvPr id="71" name="Line 15"/>
          <xdr:cNvSpPr>
            <a:spLocks noChangeShapeType="1"/>
          </xdr:cNvSpPr>
        </xdr:nvSpPr>
        <xdr:spPr bwMode="auto">
          <a:xfrm flipV="1">
            <a:off x="2744" y="2115"/>
            <a:ext cx="136" cy="136"/>
          </a:xfrm>
          <a:prstGeom prst="line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/>
          <a:lstStyle>
            <a:defPPr>
              <a:defRPr lang="es-ES_tradnl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s-AR"/>
          </a:p>
        </xdr:txBody>
      </xdr:sp>
      <xdr:sp macro="" textlink="">
        <xdr:nvSpPr>
          <xdr:cNvPr id="72" name="Line 17"/>
          <xdr:cNvSpPr>
            <a:spLocks noChangeShapeType="1"/>
          </xdr:cNvSpPr>
        </xdr:nvSpPr>
        <xdr:spPr bwMode="auto">
          <a:xfrm flipV="1">
            <a:off x="2789" y="2251"/>
            <a:ext cx="182" cy="45"/>
          </a:xfrm>
          <a:prstGeom prst="line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/>
          <a:lstStyle>
            <a:defPPr>
              <a:defRPr lang="es-ES_tradnl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s-AR"/>
          </a:p>
        </xdr:txBody>
      </xdr:sp>
    </xdr:grpSp>
    <xdr:clientData/>
  </xdr:twoCellAnchor>
  <xdr:twoCellAnchor>
    <xdr:from>
      <xdr:col>3</xdr:col>
      <xdr:colOff>533400</xdr:colOff>
      <xdr:row>31</xdr:row>
      <xdr:rowOff>76200</xdr:rowOff>
    </xdr:from>
    <xdr:to>
      <xdr:col>8</xdr:col>
      <xdr:colOff>323850</xdr:colOff>
      <xdr:row>33</xdr:row>
      <xdr:rowOff>120174</xdr:rowOff>
    </xdr:to>
    <xdr:sp macro="" textlink="">
      <xdr:nvSpPr>
        <xdr:cNvPr id="77" name="Text Box 19"/>
        <xdr:cNvSpPr txBox="1">
          <a:spLocks noChangeArrowheads="1"/>
        </xdr:cNvSpPr>
      </xdr:nvSpPr>
      <xdr:spPr bwMode="auto">
        <a:xfrm>
          <a:off x="2667000" y="3105150"/>
          <a:ext cx="4962525" cy="405924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  <xdr:txBody>
        <a:bodyPr wrap="square">
          <a:noAutofit/>
        </a:bodyPr>
        <a:lstStyle>
          <a:defPPr>
            <a:defRPr lang="es-ES_tradnl"/>
          </a:defPPr>
          <a:lvl1pPr algn="l" rtl="0" fontAlgn="base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5pPr>
          <a:lvl6pPr marL="2286000" algn="l" defTabSz="914400" rtl="0" eaLnBrk="1" latinLnBrk="0" hangingPunct="1"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6pPr>
          <a:lvl7pPr marL="2743200" algn="l" defTabSz="914400" rtl="0" eaLnBrk="1" latinLnBrk="0" hangingPunct="1"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7pPr>
          <a:lvl8pPr marL="3200400" algn="l" defTabSz="914400" rtl="0" eaLnBrk="1" latinLnBrk="0" hangingPunct="1"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8pPr>
          <a:lvl9pPr marL="3657600" algn="l" defTabSz="914400" rtl="0" eaLnBrk="1" latinLnBrk="0" hangingPunct="1"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9pPr>
        </a:lstStyle>
        <a:p>
          <a:r>
            <a:rPr lang="es-ES_tradnl" sz="1000" b="1">
              <a:latin typeface="Comic Sans MS" pitchFamily="66" charset="0"/>
            </a:rPr>
            <a:t>Consumidores Alerta</a:t>
          </a:r>
        </a:p>
        <a:p>
          <a:r>
            <a:rPr lang="es-ES_tradnl" sz="1000" b="1">
              <a:latin typeface="Comic Sans MS" pitchFamily="66" charset="0"/>
            </a:rPr>
            <a:t>CONSAL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22"/>
  <sheetViews>
    <sheetView tabSelected="1" workbookViewId="0">
      <selection activeCell="N16" sqref="N16"/>
    </sheetView>
  </sheetViews>
  <sheetFormatPr baseColWidth="10" defaultRowHeight="14.25" x14ac:dyDescent="0.2"/>
  <cols>
    <col min="1" max="1" width="4.375" customWidth="1"/>
    <col min="2" max="2" width="28" customWidth="1"/>
    <col min="7" max="7" width="14.375" customWidth="1"/>
    <col min="8" max="8" width="14.75" customWidth="1"/>
    <col min="9" max="9" width="14.5" customWidth="1"/>
    <col min="10" max="11" width="16.75" customWidth="1"/>
    <col min="12" max="12" width="13.375" customWidth="1"/>
  </cols>
  <sheetData>
    <row r="1" spans="1:14" ht="20.25" x14ac:dyDescent="0.3">
      <c r="A1" s="1" t="s">
        <v>70</v>
      </c>
    </row>
    <row r="2" spans="1:14" x14ac:dyDescent="0.2">
      <c r="A2" s="2" t="s">
        <v>0</v>
      </c>
    </row>
    <row r="5" spans="1:14" x14ac:dyDescent="0.2">
      <c r="A5" s="3" t="s">
        <v>1</v>
      </c>
    </row>
    <row r="6" spans="1:14" ht="15" x14ac:dyDescent="0.25">
      <c r="G6" s="6"/>
      <c r="H6" s="6"/>
      <c r="I6" s="6"/>
      <c r="J6" s="19">
        <f ca="1">TODAY()</f>
        <v>44957</v>
      </c>
      <c r="K6" s="19"/>
      <c r="L6" s="6" t="s">
        <v>24</v>
      </c>
      <c r="M6" s="37">
        <v>0.15</v>
      </c>
    </row>
    <row r="7" spans="1:14" ht="15" x14ac:dyDescent="0.25">
      <c r="A7" s="56" t="s">
        <v>2</v>
      </c>
      <c r="B7" s="56" t="s">
        <v>4</v>
      </c>
      <c r="C7" s="59" t="s">
        <v>32</v>
      </c>
      <c r="D7" s="59"/>
      <c r="E7" s="59"/>
      <c r="F7" s="59"/>
      <c r="G7" s="59"/>
      <c r="H7" s="59"/>
      <c r="I7" s="59"/>
      <c r="J7" s="59"/>
      <c r="K7" s="59"/>
      <c r="L7" s="59"/>
      <c r="M7" s="59"/>
    </row>
    <row r="8" spans="1:14" ht="15" x14ac:dyDescent="0.25">
      <c r="A8" s="57"/>
      <c r="B8" s="57"/>
      <c r="C8" s="8" t="s">
        <v>6</v>
      </c>
      <c r="D8" s="8" t="s">
        <v>5</v>
      </c>
      <c r="E8" s="8" t="s">
        <v>7</v>
      </c>
      <c r="F8" s="8" t="s">
        <v>8</v>
      </c>
      <c r="G8" s="8" t="s">
        <v>9</v>
      </c>
      <c r="H8" s="8" t="s">
        <v>31</v>
      </c>
      <c r="I8" s="8" t="s">
        <v>10</v>
      </c>
      <c r="J8" s="8" t="s">
        <v>11</v>
      </c>
      <c r="K8" s="8" t="s">
        <v>35</v>
      </c>
      <c r="L8" s="8" t="s">
        <v>12</v>
      </c>
      <c r="M8" s="7" t="s">
        <v>27</v>
      </c>
      <c r="N8" s="8" t="s">
        <v>33</v>
      </c>
    </row>
    <row r="9" spans="1:14" ht="15" x14ac:dyDescent="0.25">
      <c r="A9" s="58"/>
      <c r="B9" s="58"/>
      <c r="C9" s="7"/>
      <c r="D9" s="7"/>
      <c r="E9" s="7"/>
      <c r="F9" s="7" t="s">
        <v>19</v>
      </c>
      <c r="G9" s="7" t="s">
        <v>20</v>
      </c>
      <c r="H9" s="7"/>
      <c r="I9" s="7" t="s">
        <v>21</v>
      </c>
      <c r="J9" s="7" t="s">
        <v>25</v>
      </c>
      <c r="K9" s="7" t="s">
        <v>37</v>
      </c>
      <c r="L9" s="7" t="s">
        <v>26</v>
      </c>
      <c r="M9" s="7" t="s">
        <v>28</v>
      </c>
      <c r="N9" s="9" t="s">
        <v>34</v>
      </c>
    </row>
    <row r="10" spans="1:14" x14ac:dyDescent="0.2">
      <c r="B10" t="s">
        <v>22</v>
      </c>
      <c r="C10" s="14"/>
      <c r="D10" s="15"/>
      <c r="E10" s="15"/>
      <c r="F10" s="15"/>
      <c r="G10" s="15"/>
      <c r="H10" s="15"/>
      <c r="I10" s="15"/>
      <c r="J10" s="34">
        <f>3000000</f>
        <v>3000000</v>
      </c>
      <c r="K10" s="15"/>
      <c r="L10" s="15"/>
      <c r="M10" s="15"/>
    </row>
    <row r="11" spans="1:14" x14ac:dyDescent="0.2">
      <c r="B11" t="s">
        <v>29</v>
      </c>
      <c r="C11" s="14"/>
      <c r="D11" s="15"/>
      <c r="E11" s="15"/>
      <c r="F11" s="15"/>
      <c r="G11" s="15"/>
      <c r="H11" s="34">
        <v>5400000</v>
      </c>
      <c r="I11" s="15"/>
      <c r="J11" s="35"/>
      <c r="K11" s="15"/>
      <c r="L11" s="15"/>
      <c r="M11" s="15"/>
    </row>
    <row r="12" spans="1:14" x14ac:dyDescent="0.2">
      <c r="B12" t="s">
        <v>30</v>
      </c>
      <c r="C12" s="14"/>
      <c r="D12" s="15"/>
      <c r="E12" s="15"/>
      <c r="F12" s="15"/>
      <c r="G12" s="15"/>
      <c r="H12" s="35"/>
      <c r="I12" s="15"/>
      <c r="J12" s="35"/>
      <c r="K12" s="16">
        <f>H17*M6</f>
        <v>1500000</v>
      </c>
      <c r="L12" s="15"/>
      <c r="M12" s="15"/>
    </row>
    <row r="13" spans="1:14" x14ac:dyDescent="0.2">
      <c r="A13">
        <v>1</v>
      </c>
      <c r="B13" s="32" t="s">
        <v>13</v>
      </c>
      <c r="C13" s="33">
        <v>1500</v>
      </c>
      <c r="D13" s="34">
        <v>3100</v>
      </c>
      <c r="E13" s="34">
        <v>5800</v>
      </c>
      <c r="F13" s="16">
        <f>E13-D13</f>
        <v>2700</v>
      </c>
      <c r="G13" s="16">
        <f>C13*D13</f>
        <v>4650000</v>
      </c>
      <c r="H13" s="34">
        <v>1000000</v>
      </c>
      <c r="I13" s="16">
        <f>C13*E13</f>
        <v>8700000</v>
      </c>
      <c r="J13" s="34">
        <v>100000</v>
      </c>
      <c r="K13" s="5"/>
      <c r="L13" s="16">
        <f>I13-G13</f>
        <v>4050000</v>
      </c>
      <c r="M13" s="18">
        <f>F13/E13</f>
        <v>0.46551724137931033</v>
      </c>
      <c r="N13" s="36"/>
    </row>
    <row r="14" spans="1:14" x14ac:dyDescent="0.2">
      <c r="A14">
        <v>2</v>
      </c>
      <c r="B14" s="32" t="s">
        <v>14</v>
      </c>
      <c r="C14" s="33">
        <v>1300</v>
      </c>
      <c r="D14" s="34">
        <v>2450</v>
      </c>
      <c r="E14" s="34">
        <v>3500</v>
      </c>
      <c r="F14" s="16">
        <f t="shared" ref="F14:F16" si="0">E14-D14</f>
        <v>1050</v>
      </c>
      <c r="G14" s="16">
        <f t="shared" ref="G14:G16" si="1">C14*D14</f>
        <v>3185000</v>
      </c>
      <c r="H14" s="34">
        <v>1200000</v>
      </c>
      <c r="I14" s="16">
        <f t="shared" ref="I14:I16" si="2">C14*E14</f>
        <v>4550000</v>
      </c>
      <c r="J14" s="34">
        <v>150000</v>
      </c>
      <c r="K14" s="5"/>
      <c r="L14" s="16">
        <f t="shared" ref="L14:L16" si="3">I14-G14</f>
        <v>1365000</v>
      </c>
      <c r="M14" s="18">
        <f t="shared" ref="M14:M16" si="4">F14/E14</f>
        <v>0.3</v>
      </c>
      <c r="N14" s="36"/>
    </row>
    <row r="15" spans="1:14" x14ac:dyDescent="0.2">
      <c r="A15">
        <v>3</v>
      </c>
      <c r="B15" s="32" t="s">
        <v>15</v>
      </c>
      <c r="C15" s="33">
        <v>2000</v>
      </c>
      <c r="D15" s="34">
        <v>1550</v>
      </c>
      <c r="E15" s="34">
        <v>1550</v>
      </c>
      <c r="F15" s="16">
        <f t="shared" si="0"/>
        <v>0</v>
      </c>
      <c r="G15" s="16">
        <f t="shared" si="1"/>
        <v>3100000</v>
      </c>
      <c r="H15" s="34">
        <v>2000000</v>
      </c>
      <c r="I15" s="16">
        <f t="shared" si="2"/>
        <v>3100000</v>
      </c>
      <c r="J15" s="34">
        <v>100000</v>
      </c>
      <c r="K15" s="5"/>
      <c r="L15" s="16">
        <f t="shared" si="3"/>
        <v>0</v>
      </c>
      <c r="M15" s="18">
        <f t="shared" si="4"/>
        <v>0</v>
      </c>
      <c r="N15" s="36"/>
    </row>
    <row r="16" spans="1:14" x14ac:dyDescent="0.2">
      <c r="A16">
        <v>4</v>
      </c>
      <c r="B16" s="32" t="s">
        <v>16</v>
      </c>
      <c r="C16" s="33">
        <v>600</v>
      </c>
      <c r="D16" s="34">
        <v>5000</v>
      </c>
      <c r="E16" s="34">
        <v>4400</v>
      </c>
      <c r="F16" s="16">
        <f t="shared" si="0"/>
        <v>-600</v>
      </c>
      <c r="G16" s="16">
        <f t="shared" si="1"/>
        <v>3000000</v>
      </c>
      <c r="H16" s="34">
        <v>400000</v>
      </c>
      <c r="I16" s="16">
        <f t="shared" si="2"/>
        <v>2640000</v>
      </c>
      <c r="J16" s="34">
        <v>200000</v>
      </c>
      <c r="K16" s="5"/>
      <c r="L16" s="16">
        <f t="shared" si="3"/>
        <v>-360000</v>
      </c>
      <c r="M16" s="18">
        <f t="shared" si="4"/>
        <v>-0.13636363636363635</v>
      </c>
      <c r="N16" s="36"/>
    </row>
    <row r="17" spans="2:13" x14ac:dyDescent="0.2">
      <c r="C17" s="17">
        <f>SUM(C13:C16)</f>
        <v>5400</v>
      </c>
      <c r="D17" s="16"/>
      <c r="E17" s="16"/>
      <c r="F17" s="16">
        <f t="shared" ref="F17:I17" si="5">SUM(F10:F16)</f>
        <v>3150</v>
      </c>
      <c r="G17" s="16">
        <f t="shared" si="5"/>
        <v>13935000</v>
      </c>
      <c r="H17" s="16">
        <f t="shared" si="5"/>
        <v>10000000</v>
      </c>
      <c r="I17" s="16">
        <f t="shared" si="5"/>
        <v>18990000</v>
      </c>
      <c r="J17" s="16">
        <f>SUM(J10:J16)</f>
        <v>3550000</v>
      </c>
      <c r="K17" s="16"/>
      <c r="L17" s="16">
        <f>SUM(L13:L16)</f>
        <v>5055000</v>
      </c>
      <c r="M17" s="16"/>
    </row>
    <row r="18" spans="2:13" x14ac:dyDescent="0.2">
      <c r="B18" t="s">
        <v>60</v>
      </c>
    </row>
    <row r="19" spans="2:13" x14ac:dyDescent="0.2">
      <c r="B19" t="s">
        <v>61</v>
      </c>
      <c r="C19" s="37">
        <v>0.21</v>
      </c>
      <c r="K19" t="s">
        <v>54</v>
      </c>
      <c r="L19" s="5">
        <f>L17-J17</f>
        <v>1505000</v>
      </c>
    </row>
    <row r="20" spans="2:13" x14ac:dyDescent="0.2">
      <c r="B20" t="s">
        <v>62</v>
      </c>
      <c r="C20" s="37">
        <v>0.04</v>
      </c>
    </row>
    <row r="21" spans="2:13" x14ac:dyDescent="0.2">
      <c r="B21" t="s">
        <v>63</v>
      </c>
      <c r="C21" s="37">
        <v>0</v>
      </c>
    </row>
    <row r="22" spans="2:13" x14ac:dyDescent="0.2">
      <c r="B22" t="s">
        <v>64</v>
      </c>
      <c r="C22" s="30">
        <f>(1+C19)*(1+C20)*(1+C21)-1</f>
        <v>0.25839999999999996</v>
      </c>
    </row>
  </sheetData>
  <mergeCells count="3">
    <mergeCell ref="A7:A9"/>
    <mergeCell ref="B7:B9"/>
    <mergeCell ref="C7:M7"/>
  </mergeCells>
  <pageMargins left="0.7" right="0.7" top="0.75" bottom="0.75" header="0.3" footer="0.3"/>
  <pageSetup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2022"/>
  <sheetViews>
    <sheetView zoomScaleNormal="100" workbookViewId="0">
      <selection activeCell="F40" sqref="F40"/>
    </sheetView>
  </sheetViews>
  <sheetFormatPr baseColWidth="10" defaultRowHeight="14.25" x14ac:dyDescent="0.2"/>
  <cols>
    <col min="1" max="1" width="3.625" customWidth="1"/>
    <col min="2" max="2" width="22.25" customWidth="1"/>
    <col min="3" max="3" width="15.5" customWidth="1"/>
    <col min="4" max="4" width="19.625" customWidth="1"/>
    <col min="5" max="5" width="15.125" customWidth="1"/>
    <col min="6" max="7" width="14.625" customWidth="1"/>
    <col min="8" max="8" width="15.125" customWidth="1"/>
    <col min="9" max="9" width="15.375" customWidth="1"/>
    <col min="10" max="11" width="18.125" customWidth="1"/>
    <col min="14" max="14" width="19.125" bestFit="1" customWidth="1"/>
    <col min="15" max="15" width="19.125" customWidth="1"/>
    <col min="16" max="17" width="13.5" bestFit="1" customWidth="1"/>
    <col min="19" max="19" width="0" hidden="1" customWidth="1"/>
    <col min="20" max="20" width="14.125" customWidth="1"/>
    <col min="21" max="21" width="15.5" customWidth="1"/>
    <col min="22" max="22" width="12.875" bestFit="1" customWidth="1"/>
    <col min="23" max="23" width="14.375" customWidth="1"/>
    <col min="24" max="24" width="15.75" customWidth="1"/>
    <col min="25" max="25" width="14.875" customWidth="1"/>
    <col min="26" max="26" width="0" hidden="1" customWidth="1"/>
    <col min="27" max="27" width="15.875" customWidth="1"/>
    <col min="28" max="28" width="19.125" bestFit="1" customWidth="1"/>
    <col min="29" max="29" width="14.75" customWidth="1"/>
    <col min="30" max="30" width="12.875" bestFit="1" customWidth="1"/>
    <col min="36" max="36" width="13" customWidth="1"/>
    <col min="38" max="38" width="15.75" customWidth="1"/>
    <col min="39" max="39" width="16.125" customWidth="1"/>
    <col min="40" max="40" width="15.625" customWidth="1"/>
  </cols>
  <sheetData>
    <row r="1" spans="1:21" ht="20.25" x14ac:dyDescent="0.3">
      <c r="A1" s="1" t="s">
        <v>71</v>
      </c>
      <c r="L1" s="29">
        <v>1</v>
      </c>
    </row>
    <row r="2" spans="1:21" x14ac:dyDescent="0.2">
      <c r="A2" s="2" t="s">
        <v>0</v>
      </c>
    </row>
    <row r="3" spans="1:21" ht="15" x14ac:dyDescent="0.25">
      <c r="N3" s="22" t="s">
        <v>47</v>
      </c>
    </row>
    <row r="4" spans="1:21" ht="15" x14ac:dyDescent="0.25">
      <c r="N4" s="23">
        <v>10000</v>
      </c>
    </row>
    <row r="5" spans="1:21" x14ac:dyDescent="0.2">
      <c r="A5" s="3" t="s">
        <v>1</v>
      </c>
      <c r="M5" t="s">
        <v>13</v>
      </c>
      <c r="N5" s="5">
        <f>10000*E24</f>
        <v>4655.1724137931033</v>
      </c>
    </row>
    <row r="6" spans="1:21" ht="15" x14ac:dyDescent="0.25">
      <c r="G6" s="6"/>
      <c r="H6" s="6"/>
      <c r="I6" s="6" t="s">
        <v>24</v>
      </c>
      <c r="J6" s="10">
        <f>Releva!$M$6</f>
        <v>0.15</v>
      </c>
      <c r="K6" s="5"/>
      <c r="M6" t="s">
        <v>14</v>
      </c>
      <c r="N6" s="5">
        <f>IF(F25="X","",10000*E25)</f>
        <v>3000</v>
      </c>
    </row>
    <row r="7" spans="1:21" ht="15" x14ac:dyDescent="0.25">
      <c r="A7" s="38" t="s">
        <v>2</v>
      </c>
      <c r="B7" s="39" t="s">
        <v>3</v>
      </c>
      <c r="C7" s="59" t="s">
        <v>32</v>
      </c>
      <c r="D7" s="59"/>
      <c r="E7" s="59"/>
      <c r="F7" s="59"/>
      <c r="G7" s="59"/>
      <c r="H7" s="59"/>
      <c r="I7" s="59"/>
      <c r="J7" s="59"/>
      <c r="M7" t="s">
        <v>15</v>
      </c>
      <c r="N7" s="5">
        <f>IF(F26="X","",10000*E26)</f>
        <v>0</v>
      </c>
    </row>
    <row r="8" spans="1:21" ht="14.25" customHeight="1" x14ac:dyDescent="0.25">
      <c r="A8" s="40"/>
      <c r="B8" s="41"/>
      <c r="C8" s="26" t="s">
        <v>6</v>
      </c>
      <c r="D8" s="26" t="s">
        <v>5</v>
      </c>
      <c r="E8" s="26" t="s">
        <v>7</v>
      </c>
      <c r="F8" s="26" t="s">
        <v>8</v>
      </c>
      <c r="G8" s="26" t="s">
        <v>9</v>
      </c>
      <c r="H8" s="26" t="s">
        <v>31</v>
      </c>
      <c r="I8" s="26" t="s">
        <v>10</v>
      </c>
      <c r="J8" s="13" t="s">
        <v>11</v>
      </c>
      <c r="M8" t="s">
        <v>16</v>
      </c>
      <c r="N8" s="5">
        <f>IF(F27="X","",10000*E27)</f>
        <v>-1363.6363636363635</v>
      </c>
    </row>
    <row r="9" spans="1:21" ht="14.25" customHeight="1" x14ac:dyDescent="0.25">
      <c r="A9" s="42"/>
      <c r="B9" s="43"/>
      <c r="C9" s="4"/>
      <c r="D9" s="4"/>
      <c r="E9" s="4"/>
      <c r="F9" s="4" t="s">
        <v>19</v>
      </c>
      <c r="G9" s="4" t="s">
        <v>20</v>
      </c>
      <c r="H9" s="7"/>
      <c r="I9" s="4" t="s">
        <v>21</v>
      </c>
      <c r="J9" s="4"/>
    </row>
    <row r="10" spans="1:21" ht="14.25" customHeight="1" x14ac:dyDescent="0.25">
      <c r="B10" t="s">
        <v>22</v>
      </c>
      <c r="D10" s="5"/>
      <c r="E10" s="5"/>
      <c r="F10" s="5"/>
      <c r="G10" s="5"/>
      <c r="H10" s="5"/>
      <c r="I10" s="5"/>
      <c r="J10" s="5">
        <f>Releva!$J$10</f>
        <v>3000000</v>
      </c>
      <c r="M10" s="25" t="s">
        <v>43</v>
      </c>
      <c r="N10" s="25"/>
      <c r="O10" s="25"/>
      <c r="P10" s="25"/>
      <c r="Q10" s="5">
        <f>(C23-P12)/C17*100</f>
        <v>93518.518518518526</v>
      </c>
    </row>
    <row r="11" spans="1:21" ht="14.25" customHeight="1" x14ac:dyDescent="0.25">
      <c r="B11" t="s">
        <v>29</v>
      </c>
      <c r="D11" s="5"/>
      <c r="E11" s="5"/>
      <c r="F11" s="5"/>
      <c r="G11" s="5"/>
      <c r="H11" s="5">
        <f>Releva!$H$11</f>
        <v>5400000</v>
      </c>
      <c r="I11" s="5"/>
      <c r="J11" s="5"/>
      <c r="L11" t="s">
        <v>52</v>
      </c>
      <c r="M11" s="27" t="s">
        <v>38</v>
      </c>
      <c r="N11" s="27" t="s">
        <v>23</v>
      </c>
      <c r="O11" s="27" t="s">
        <v>44</v>
      </c>
      <c r="P11" s="27" t="s">
        <v>18</v>
      </c>
      <c r="S11" t="s">
        <v>38</v>
      </c>
    </row>
    <row r="12" spans="1:21" ht="14.25" customHeight="1" x14ac:dyDescent="0.2">
      <c r="B12" t="s">
        <v>30</v>
      </c>
      <c r="D12" s="5"/>
      <c r="E12" s="5"/>
      <c r="F12" s="5"/>
      <c r="G12" s="5"/>
      <c r="H12" s="5"/>
      <c r="I12" s="5"/>
      <c r="L12" s="21">
        <f t="shared" ref="L12:L75" si="0">IF(M12&gt;I$17,0,IF(N11&lt;0,IF(N12&gt;0,M12,0),0))</f>
        <v>0</v>
      </c>
      <c r="M12" s="11">
        <v>0</v>
      </c>
      <c r="N12" s="5">
        <f>-J17</f>
        <v>-3550000</v>
      </c>
      <c r="O12" s="5"/>
      <c r="P12" s="5">
        <f>N12</f>
        <v>-3550000</v>
      </c>
      <c r="Q12" s="5">
        <f>IF(F24="",E13*E24,0)</f>
        <v>2700</v>
      </c>
      <c r="R12" s="21">
        <f>LOOKUP(I17,M12:M2022,N12:N2022)</f>
        <v>1504999.9999999355</v>
      </c>
      <c r="S12">
        <v>0</v>
      </c>
      <c r="T12" s="5"/>
    </row>
    <row r="13" spans="1:21" x14ac:dyDescent="0.2">
      <c r="A13">
        <v>1</v>
      </c>
      <c r="B13" t="str">
        <f>IF($F24="X","",Releva!B13)</f>
        <v>A</v>
      </c>
      <c r="C13" s="11">
        <f>IF(F24="X",0,Releva!C13)</f>
        <v>1500</v>
      </c>
      <c r="D13" s="5">
        <f>IF(F24="X",0,Releva!D13)</f>
        <v>3100</v>
      </c>
      <c r="E13" s="5">
        <f>IF(F24="X",0,Releva!E13)</f>
        <v>5800</v>
      </c>
      <c r="F13" s="5">
        <f>IF(F24="",E13-D13,0)</f>
        <v>2700</v>
      </c>
      <c r="G13" s="21">
        <f>IF(F24="",C13*D13,0)</f>
        <v>4650000</v>
      </c>
      <c r="H13" s="21">
        <f>IF($F24="X",0,Releva!H13)</f>
        <v>1000000</v>
      </c>
      <c r="I13" s="21">
        <f>IF(F24="",C13*E13,0)</f>
        <v>8700000</v>
      </c>
      <c r="J13" s="21">
        <f>IF($F24="X",0,Releva!J13)</f>
        <v>100000</v>
      </c>
      <c r="L13" s="21">
        <f t="shared" si="0"/>
        <v>0</v>
      </c>
      <c r="M13" s="11">
        <v>10000</v>
      </c>
      <c r="N13" s="5">
        <f t="shared" ref="N13:N76" si="1">IF((I$17+1)&lt;=M13,NA(),N12+O13)</f>
        <v>-3545344.8275862071</v>
      </c>
      <c r="O13" s="5">
        <f t="shared" ref="O13:O76" si="2">IF(M13&gt;I$17,NA(),IF(M13&lt;=G$24,N$5,IF(M13&lt;=G$25,N$6,IF(M13&lt;=G$26,N$7,N$8))))</f>
        <v>4655.1724137931033</v>
      </c>
      <c r="P13" s="5">
        <f t="shared" ref="P13:P76" si="3">IF(M13&gt;I$17,NA(),P12+R$14)</f>
        <v>-3547338.0726698264</v>
      </c>
      <c r="Q13" s="5">
        <f>IF(F25="",E14*E25,0)</f>
        <v>1050</v>
      </c>
      <c r="R13" s="11">
        <f>I17/10000</f>
        <v>1899</v>
      </c>
      <c r="T13" s="5"/>
      <c r="U13" s="5"/>
    </row>
    <row r="14" spans="1:21" x14ac:dyDescent="0.2">
      <c r="A14">
        <v>2</v>
      </c>
      <c r="B14" t="str">
        <f>IF($F25="X","",Releva!B14)</f>
        <v>B</v>
      </c>
      <c r="C14" s="11">
        <f>IF(F25="X",0,Releva!C14)</f>
        <v>1300</v>
      </c>
      <c r="D14" s="5">
        <f>IF(F25="X",0,Releva!D14)</f>
        <v>2450</v>
      </c>
      <c r="E14" s="5">
        <f>IF(F25="X",0,Releva!E14)</f>
        <v>3500</v>
      </c>
      <c r="F14" s="5">
        <f>IF(F25="",E14-D14,0)</f>
        <v>1050</v>
      </c>
      <c r="G14" s="21">
        <f>IF(F25="",C14*D14,0)</f>
        <v>3185000</v>
      </c>
      <c r="H14" s="21">
        <f>IF($F25="X",0,Releva!H14)</f>
        <v>1200000</v>
      </c>
      <c r="I14" s="21">
        <f>IF(F25="",C14*E14,0)</f>
        <v>4550000</v>
      </c>
      <c r="J14" s="21">
        <f>IF($F25="X",0,Releva!J14)</f>
        <v>150000</v>
      </c>
      <c r="L14" s="21">
        <f t="shared" si="0"/>
        <v>0</v>
      </c>
      <c r="M14" s="11">
        <v>20000</v>
      </c>
      <c r="N14" s="5">
        <f t="shared" si="1"/>
        <v>-3540689.6551724141</v>
      </c>
      <c r="O14" s="5">
        <f t="shared" si="2"/>
        <v>4655.1724137931033</v>
      </c>
      <c r="P14" s="5">
        <f t="shared" si="3"/>
        <v>-3544676.1453396529</v>
      </c>
      <c r="Q14" s="5">
        <f>IF(F26="",E15*E26,0)</f>
        <v>0</v>
      </c>
      <c r="R14" s="21">
        <f>(R12-P12)/R13</f>
        <v>2661.9273301737417</v>
      </c>
      <c r="T14" s="5"/>
      <c r="U14" s="5"/>
    </row>
    <row r="15" spans="1:21" x14ac:dyDescent="0.2">
      <c r="A15">
        <v>3</v>
      </c>
      <c r="B15" t="str">
        <f>IF($F26="X","",Releva!B15)</f>
        <v>C</v>
      </c>
      <c r="C15" s="11">
        <f>IF(F26="X",0,Releva!C15)</f>
        <v>2000</v>
      </c>
      <c r="D15" s="5">
        <f>IF(F26="X",0,Releva!D15)</f>
        <v>1550</v>
      </c>
      <c r="E15" s="5">
        <f>IF(F26="X",0,Releva!E15)</f>
        <v>1550</v>
      </c>
      <c r="F15" s="5">
        <f>IF(F26="",E15-D15,0)</f>
        <v>0</v>
      </c>
      <c r="G15" s="21">
        <f>IF(F26="",C15*D15,0)</f>
        <v>3100000</v>
      </c>
      <c r="H15" s="21">
        <f>IF($F26="X",0,Releva!H15)</f>
        <v>2000000</v>
      </c>
      <c r="I15" s="21">
        <f>IF(F26="",C15*E15,0)</f>
        <v>3100000</v>
      </c>
      <c r="J15" s="21">
        <f>IF($F26="X",0,Releva!J15)</f>
        <v>100000</v>
      </c>
      <c r="L15" s="21">
        <f t="shared" si="0"/>
        <v>0</v>
      </c>
      <c r="M15" s="11">
        <v>30000</v>
      </c>
      <c r="N15" s="5">
        <f t="shared" si="1"/>
        <v>-3536034.4827586212</v>
      </c>
      <c r="O15" s="5">
        <f t="shared" si="2"/>
        <v>4655.1724137931033</v>
      </c>
      <c r="P15" s="5">
        <f t="shared" si="3"/>
        <v>-3542014.2180094793</v>
      </c>
      <c r="Q15" s="5">
        <f>IF(F27="",E16*E27,0)</f>
        <v>-600</v>
      </c>
      <c r="T15" s="5"/>
      <c r="U15" s="5"/>
    </row>
    <row r="16" spans="1:21" x14ac:dyDescent="0.2">
      <c r="A16">
        <v>4</v>
      </c>
      <c r="B16" t="str">
        <f>IF($F27="X","",Releva!B16)</f>
        <v>D</v>
      </c>
      <c r="C16" s="11">
        <f>IF(F27="X",0,Releva!C16)</f>
        <v>600</v>
      </c>
      <c r="D16" s="5">
        <f>IF(F27="X",0,Releva!D16)</f>
        <v>5000</v>
      </c>
      <c r="E16" s="5">
        <f>IF(F27="X",0,Releva!E16)</f>
        <v>4400</v>
      </c>
      <c r="F16" s="5">
        <f>IF(F27="",E16-D16,0)</f>
        <v>-600</v>
      </c>
      <c r="G16" s="21">
        <f>IF(F27="",C16*D16,0)</f>
        <v>3000000</v>
      </c>
      <c r="H16" s="21">
        <f>IF($F27="X",0,Releva!H16)</f>
        <v>400000</v>
      </c>
      <c r="I16" s="21">
        <f>IF(F27="",C16*E16,0)</f>
        <v>2640000</v>
      </c>
      <c r="J16" s="21">
        <f>IF($F27="X",0,Releva!J16)</f>
        <v>200000</v>
      </c>
      <c r="L16" s="21">
        <f t="shared" si="0"/>
        <v>0</v>
      </c>
      <c r="M16" s="11">
        <v>40000</v>
      </c>
      <c r="N16" s="5">
        <f t="shared" si="1"/>
        <v>-3531379.3103448283</v>
      </c>
      <c r="O16" s="5">
        <f t="shared" si="2"/>
        <v>4655.1724137931033</v>
      </c>
      <c r="P16" s="5">
        <f t="shared" si="3"/>
        <v>-3539352.2906793058</v>
      </c>
      <c r="T16" s="5"/>
      <c r="U16" s="5"/>
    </row>
    <row r="17" spans="1:40" x14ac:dyDescent="0.2">
      <c r="B17" t="s">
        <v>17</v>
      </c>
      <c r="C17" s="11">
        <f>SUM(C13:C16)</f>
        <v>5400</v>
      </c>
      <c r="D17" s="5">
        <f t="shared" ref="D17:I17" si="4">SUM(D10:D16)</f>
        <v>12100</v>
      </c>
      <c r="E17" s="5">
        <f t="shared" si="4"/>
        <v>15250</v>
      </c>
      <c r="F17" s="5">
        <f t="shared" si="4"/>
        <v>3150</v>
      </c>
      <c r="G17" s="21">
        <f t="shared" si="4"/>
        <v>13935000</v>
      </c>
      <c r="H17" s="21">
        <f t="shared" si="4"/>
        <v>10000000</v>
      </c>
      <c r="I17" s="21">
        <f t="shared" si="4"/>
        <v>18990000</v>
      </c>
      <c r="J17" s="21">
        <f>SUM(J10:J16)</f>
        <v>3550000</v>
      </c>
      <c r="L17" s="21">
        <f t="shared" si="0"/>
        <v>0</v>
      </c>
      <c r="M17" s="11">
        <v>50000</v>
      </c>
      <c r="N17" s="5">
        <f t="shared" si="1"/>
        <v>-3526724.1379310354</v>
      </c>
      <c r="O17" s="5">
        <f t="shared" si="2"/>
        <v>4655.1724137931033</v>
      </c>
      <c r="P17" s="5">
        <f t="shared" si="3"/>
        <v>-3536690.3633491322</v>
      </c>
      <c r="T17" s="5"/>
      <c r="U17" s="5"/>
    </row>
    <row r="18" spans="1:40" x14ac:dyDescent="0.2">
      <c r="C18" s="11"/>
      <c r="D18" s="5"/>
      <c r="E18" s="5"/>
      <c r="F18" s="5"/>
      <c r="G18" s="5"/>
      <c r="H18" s="5"/>
      <c r="I18" s="5"/>
      <c r="J18" s="5"/>
      <c r="K18" s="5"/>
      <c r="L18" s="21">
        <f t="shared" si="0"/>
        <v>0</v>
      </c>
      <c r="M18" s="11">
        <v>60000</v>
      </c>
      <c r="N18" s="5">
        <f t="shared" si="1"/>
        <v>-3522068.9655172424</v>
      </c>
      <c r="O18" s="5">
        <f t="shared" si="2"/>
        <v>4655.1724137931033</v>
      </c>
      <c r="P18" s="5">
        <f t="shared" si="3"/>
        <v>-3534028.4360189587</v>
      </c>
      <c r="T18" s="5" t="s">
        <v>75</v>
      </c>
      <c r="U18" s="5"/>
      <c r="V18" t="s">
        <v>76</v>
      </c>
      <c r="W18" t="s">
        <v>77</v>
      </c>
      <c r="X18" t="s">
        <v>38</v>
      </c>
      <c r="Y18" t="s">
        <v>74</v>
      </c>
      <c r="AA18" t="s">
        <v>78</v>
      </c>
      <c r="AB18" t="s">
        <v>79</v>
      </c>
      <c r="AC18" t="s">
        <v>80</v>
      </c>
      <c r="AD18" t="s">
        <v>81</v>
      </c>
    </row>
    <row r="19" spans="1:40" ht="15" x14ac:dyDescent="0.25">
      <c r="A19" s="38" t="s">
        <v>2</v>
      </c>
      <c r="B19" s="39" t="s">
        <v>3</v>
      </c>
      <c r="C19" s="25" t="s">
        <v>35</v>
      </c>
      <c r="D19" s="49" t="s">
        <v>12</v>
      </c>
      <c r="E19" s="49" t="s">
        <v>27</v>
      </c>
      <c r="F19" s="59" t="s">
        <v>33</v>
      </c>
      <c r="G19" s="25" t="s">
        <v>45</v>
      </c>
      <c r="H19" s="5"/>
      <c r="I19" s="5"/>
      <c r="J19" s="5"/>
      <c r="K19" s="5"/>
      <c r="L19" s="21">
        <f t="shared" si="0"/>
        <v>0</v>
      </c>
      <c r="M19" s="11">
        <v>70000</v>
      </c>
      <c r="N19" s="5">
        <f t="shared" si="1"/>
        <v>-3517413.7931034495</v>
      </c>
      <c r="O19" s="5">
        <f t="shared" si="2"/>
        <v>4655.1724137931033</v>
      </c>
      <c r="P19" s="5">
        <f t="shared" si="3"/>
        <v>-3531366.5086887851</v>
      </c>
      <c r="T19" s="11">
        <v>0</v>
      </c>
      <c r="V19" s="5">
        <f>J10</f>
        <v>3000000</v>
      </c>
      <c r="W19">
        <v>0</v>
      </c>
      <c r="X19">
        <v>0</v>
      </c>
      <c r="Y19" s="5">
        <f>V19+W19</f>
        <v>3000000</v>
      </c>
      <c r="AA19">
        <v>0</v>
      </c>
      <c r="AB19">
        <v>0</v>
      </c>
      <c r="AD19" s="5">
        <f>IF(T20&gt;C$17,NA(),J$17)</f>
        <v>3550000</v>
      </c>
    </row>
    <row r="20" spans="1:40" ht="15" x14ac:dyDescent="0.25">
      <c r="A20" s="40"/>
      <c r="B20" s="41"/>
      <c r="C20" s="27" t="s">
        <v>36</v>
      </c>
      <c r="D20" s="4" t="s">
        <v>26</v>
      </c>
      <c r="E20" s="4" t="s">
        <v>28</v>
      </c>
      <c r="F20" s="59"/>
      <c r="G20" s="27" t="s">
        <v>46</v>
      </c>
      <c r="H20" s="5"/>
      <c r="I20" s="5"/>
      <c r="J20" s="5"/>
      <c r="K20" s="5"/>
      <c r="L20" s="21">
        <f t="shared" si="0"/>
        <v>0</v>
      </c>
      <c r="M20" s="11">
        <v>80000</v>
      </c>
      <c r="N20" s="5">
        <f t="shared" si="1"/>
        <v>-3512758.6206896566</v>
      </c>
      <c r="O20" s="5">
        <f t="shared" si="2"/>
        <v>4655.1724137931033</v>
      </c>
      <c r="P20" s="5">
        <f t="shared" si="3"/>
        <v>-3528704.5813586116</v>
      </c>
      <c r="T20" s="11">
        <v>100</v>
      </c>
      <c r="U20" t="str">
        <f t="shared" ref="U20:U82" si="5">IF(C$17&lt;T20,NA(),IF((C$17-C$16)&lt;T20,"D",IF((C$17-C$16-C$15)&lt;T20,"C",IF((C$17+C$16-C$15-C$14)&lt;T20,"B","A"))))</f>
        <v>A</v>
      </c>
      <c r="V20" s="5">
        <f>IF(C$17&lt;T20,NA(),IF((C$17-C$16)&lt;T20,J$17,IF((C$17-C$16-C$15)&lt;T21,J$17-J$16,IF((C$17-C$16-C$15-C$14)&lt;T20,J$17-J$16-J$15,J$13+J$10))))</f>
        <v>3100000</v>
      </c>
      <c r="W20" s="5">
        <f>IF(U20="A",T$20*D$13,IF(U20="B",T$20*D$14,IF(U20="C",T$20*D$15,IF(U20="D",T$20*D$16,NA()))))+W19</f>
        <v>310000</v>
      </c>
      <c r="X20" s="5">
        <f>IF(U20="A",T$20*E$13,IF(U20="B",T$20*E$14,IF(U20="C",T$20*E$15,IF(U20="D",T$20*E$16,NA()))))+X19</f>
        <v>580000</v>
      </c>
      <c r="Y20" s="5">
        <f t="shared" ref="Y20:Y83" si="6">V20+W20</f>
        <v>3410000</v>
      </c>
      <c r="AA20" s="5">
        <f>IF(T20&gt;C$17,NA(),T20*D$35)</f>
        <v>351666.66666666663</v>
      </c>
      <c r="AB20" s="5">
        <f>IF(T20&gt;C$17,NA(),T20*D$36)</f>
        <v>258055.55555555556</v>
      </c>
      <c r="AC20" s="5">
        <f>AB20+AD20</f>
        <v>3808055.5555555555</v>
      </c>
      <c r="AD20" s="5">
        <f t="shared" ref="AD20:AD72" si="7">IF(T20&gt;C$17,NA(),J$17)</f>
        <v>3550000</v>
      </c>
    </row>
    <row r="21" spans="1:40" x14ac:dyDescent="0.2">
      <c r="B21" t="s">
        <v>22</v>
      </c>
      <c r="C21" s="5"/>
      <c r="D21" s="5"/>
      <c r="E21" s="5"/>
      <c r="F21" s="5"/>
      <c r="G21" s="5"/>
      <c r="H21" s="5"/>
      <c r="I21" s="5"/>
      <c r="J21" s="5"/>
      <c r="K21" s="5"/>
      <c r="L21" s="21">
        <f t="shared" si="0"/>
        <v>0</v>
      </c>
      <c r="M21" s="11">
        <v>90000</v>
      </c>
      <c r="N21" s="5">
        <f t="shared" si="1"/>
        <v>-3508103.4482758637</v>
      </c>
      <c r="O21" s="5">
        <f t="shared" si="2"/>
        <v>4655.1724137931033</v>
      </c>
      <c r="P21" s="5">
        <f t="shared" si="3"/>
        <v>-3526042.654028438</v>
      </c>
      <c r="T21" s="11">
        <v>200</v>
      </c>
      <c r="U21" t="str">
        <f t="shared" si="5"/>
        <v>A</v>
      </c>
      <c r="V21" s="5">
        <f t="shared" ref="V21:V84" si="8">IF(C$17&lt;T21,NA(),IF((C$17-C$16)&lt;T21,J$17,IF((C$17-C$16-C$15)&lt;T22,J$17-J$16,IF((C$17-C$16-C$15-C$14)&lt;T21,J$17-J$16-J$15,J$13+J$10))))</f>
        <v>3100000</v>
      </c>
      <c r="W21" s="5">
        <f t="shared" ref="W21:W84" si="9">IF(U21="A",T$20*D$13,IF(U21="B",T$20*D$14,IF(U21="C",T$20*D$15,IF(U21="D",T$20*D$16,NA()))))+W20</f>
        <v>620000</v>
      </c>
      <c r="X21" s="5">
        <f t="shared" ref="X21:X84" si="10">IF(U21="A",T$20*E$13,IF(U21="B",T$20*E$14,IF(U21="C",T$20*E$15,IF(U21="D",T$20*E$16,NA()))))+X20</f>
        <v>1160000</v>
      </c>
      <c r="Y21" s="5">
        <f t="shared" si="6"/>
        <v>3720000</v>
      </c>
      <c r="AA21" s="5">
        <f t="shared" ref="AA21:AA84" si="11">IF(T21&gt;C$17,NA(),T21*D$35)</f>
        <v>703333.33333333326</v>
      </c>
      <c r="AB21" s="5">
        <f t="shared" ref="AB21:AB84" si="12">IF(T21&gt;C$17,NA(),T21*D$36)</f>
        <v>516111.11111111112</v>
      </c>
      <c r="AC21" s="5">
        <f t="shared" ref="AC21:AC84" si="13">AB21+AD21</f>
        <v>4066111.111111111</v>
      </c>
      <c r="AD21" s="5">
        <f t="shared" si="7"/>
        <v>3550000</v>
      </c>
    </row>
    <row r="22" spans="1:40" x14ac:dyDescent="0.2">
      <c r="B22" t="s">
        <v>29</v>
      </c>
      <c r="C22" s="5"/>
      <c r="D22" s="5"/>
      <c r="E22" s="5"/>
      <c r="F22" s="5"/>
      <c r="G22" s="5"/>
      <c r="H22" s="5"/>
      <c r="I22" s="5"/>
      <c r="J22" s="5"/>
      <c r="K22" s="5"/>
      <c r="L22" s="21">
        <f t="shared" si="0"/>
        <v>0</v>
      </c>
      <c r="M22" s="11">
        <v>100000</v>
      </c>
      <c r="N22" s="5">
        <f t="shared" si="1"/>
        <v>-3503448.2758620707</v>
      </c>
      <c r="O22" s="5">
        <f t="shared" si="2"/>
        <v>4655.1724137931033</v>
      </c>
      <c r="P22" s="5">
        <f t="shared" si="3"/>
        <v>-3523380.7266982645</v>
      </c>
      <c r="T22" s="11">
        <v>300</v>
      </c>
      <c r="U22" t="str">
        <f t="shared" si="5"/>
        <v>A</v>
      </c>
      <c r="V22" s="5">
        <f t="shared" si="8"/>
        <v>3100000</v>
      </c>
      <c r="W22" s="5">
        <f t="shared" si="9"/>
        <v>930000</v>
      </c>
      <c r="X22" s="5">
        <f t="shared" si="10"/>
        <v>1740000</v>
      </c>
      <c r="Y22" s="5">
        <f t="shared" si="6"/>
        <v>4030000</v>
      </c>
      <c r="AA22" s="5">
        <f t="shared" si="11"/>
        <v>1055000</v>
      </c>
      <c r="AB22" s="5">
        <f t="shared" si="12"/>
        <v>774166.66666666674</v>
      </c>
      <c r="AC22" s="5">
        <f t="shared" si="13"/>
        <v>4324166.666666667</v>
      </c>
      <c r="AD22" s="5">
        <f t="shared" si="7"/>
        <v>3550000</v>
      </c>
      <c r="AH22" t="s">
        <v>39</v>
      </c>
      <c r="AI22" t="s">
        <v>41</v>
      </c>
      <c r="AJ22" t="s">
        <v>40</v>
      </c>
      <c r="AL22" t="s">
        <v>23</v>
      </c>
      <c r="AM22" t="s">
        <v>42</v>
      </c>
    </row>
    <row r="23" spans="1:40" ht="15" x14ac:dyDescent="0.25">
      <c r="B23" t="s">
        <v>30</v>
      </c>
      <c r="C23" s="5">
        <f>H17*J6</f>
        <v>1500000</v>
      </c>
      <c r="D23" s="5"/>
      <c r="E23" s="5"/>
      <c r="F23" s="5"/>
      <c r="G23" s="5"/>
      <c r="H23" s="28" t="s">
        <v>53</v>
      </c>
      <c r="I23" s="28" t="s">
        <v>59</v>
      </c>
      <c r="J23" s="44" t="s">
        <v>82</v>
      </c>
      <c r="K23" s="5"/>
      <c r="L23" s="21">
        <f t="shared" si="0"/>
        <v>0</v>
      </c>
      <c r="M23" s="11">
        <v>110000</v>
      </c>
      <c r="N23" s="5">
        <f t="shared" si="1"/>
        <v>-3498793.1034482778</v>
      </c>
      <c r="O23" s="5">
        <f t="shared" si="2"/>
        <v>4655.1724137931033</v>
      </c>
      <c r="P23" s="5">
        <f t="shared" si="3"/>
        <v>-3520718.7993680909</v>
      </c>
      <c r="T23" s="11">
        <v>400</v>
      </c>
      <c r="U23" t="str">
        <f t="shared" si="5"/>
        <v>A</v>
      </c>
      <c r="V23" s="5">
        <f t="shared" si="8"/>
        <v>3100000</v>
      </c>
      <c r="W23" s="5">
        <f t="shared" si="9"/>
        <v>1240000</v>
      </c>
      <c r="X23" s="5">
        <f t="shared" si="10"/>
        <v>2320000</v>
      </c>
      <c r="Y23" s="5">
        <f t="shared" si="6"/>
        <v>4340000</v>
      </c>
      <c r="AA23" s="5">
        <f t="shared" si="11"/>
        <v>1406666.6666666665</v>
      </c>
      <c r="AB23" s="5">
        <f t="shared" si="12"/>
        <v>1032222.2222222222</v>
      </c>
      <c r="AC23" s="5">
        <f t="shared" si="13"/>
        <v>4582222.222222222</v>
      </c>
      <c r="AD23" s="5">
        <f t="shared" si="7"/>
        <v>3550000</v>
      </c>
      <c r="AH23">
        <v>0</v>
      </c>
      <c r="AI23">
        <v>0</v>
      </c>
      <c r="AJ23">
        <v>0</v>
      </c>
      <c r="AL23" s="5">
        <f>-J17</f>
        <v>-3550000</v>
      </c>
      <c r="AM23" s="5">
        <f>AL23</f>
        <v>-3550000</v>
      </c>
    </row>
    <row r="24" spans="1:40" x14ac:dyDescent="0.2">
      <c r="A24">
        <v>1</v>
      </c>
      <c r="B24" t="str">
        <f>B13</f>
        <v>A</v>
      </c>
      <c r="C24" s="5"/>
      <c r="D24" s="5">
        <f>IF(F24="",I13-G13,"")</f>
        <v>4050000</v>
      </c>
      <c r="E24" s="12">
        <f>IF(F24="",F13/E13,"")</f>
        <v>0.46551724137931033</v>
      </c>
      <c r="F24" s="20" t="str">
        <f>IF(Releva!N13="","","X")</f>
        <v/>
      </c>
      <c r="G24" s="20">
        <f>IF(D24="","",I13)</f>
        <v>8700000</v>
      </c>
      <c r="H24" s="5" t="str">
        <f>IF(F24="X","",IF(E24&gt;0,"Rentable",IF(E24=0,"Improductiva","Subsidiada")))</f>
        <v>Rentable</v>
      </c>
      <c r="I24" s="5">
        <f>IF(F24="X","",(1+Releva!$C$22)*E13)</f>
        <v>7298.7199999999993</v>
      </c>
      <c r="J24" s="30">
        <f>(D13*C13)/(D$13*C$13+D$14*C$14+D$15*C$15+D$16*C$16)</f>
        <v>0.33369214208826697</v>
      </c>
      <c r="K24" s="5"/>
      <c r="L24" s="21">
        <f t="shared" si="0"/>
        <v>0</v>
      </c>
      <c r="M24" s="11">
        <v>120000</v>
      </c>
      <c r="N24" s="5">
        <f t="shared" si="1"/>
        <v>-3494137.9310344849</v>
      </c>
      <c r="O24" s="5">
        <f t="shared" si="2"/>
        <v>4655.1724137931033</v>
      </c>
      <c r="P24" s="5">
        <f t="shared" si="3"/>
        <v>-3518056.8720379174</v>
      </c>
      <c r="T24" s="11">
        <v>500</v>
      </c>
      <c r="U24" t="str">
        <f t="shared" si="5"/>
        <v>A</v>
      </c>
      <c r="V24" s="5">
        <f t="shared" si="8"/>
        <v>3100000</v>
      </c>
      <c r="W24" s="5">
        <f t="shared" si="9"/>
        <v>1550000</v>
      </c>
      <c r="X24" s="5">
        <f t="shared" si="10"/>
        <v>2900000</v>
      </c>
      <c r="Y24" s="5">
        <f t="shared" si="6"/>
        <v>4650000</v>
      </c>
      <c r="AA24" s="5">
        <f t="shared" si="11"/>
        <v>1758333.3333333333</v>
      </c>
      <c r="AB24" s="5">
        <f t="shared" si="12"/>
        <v>1290277.7777777778</v>
      </c>
      <c r="AC24" s="5">
        <f t="shared" si="13"/>
        <v>4840277.777777778</v>
      </c>
      <c r="AD24" s="5">
        <f t="shared" si="7"/>
        <v>3550000</v>
      </c>
      <c r="AH24" s="21">
        <f>I13</f>
        <v>8700000</v>
      </c>
      <c r="AI24" s="11">
        <v>1</v>
      </c>
      <c r="AJ24" s="21">
        <f>AJ23+AH24</f>
        <v>8700000</v>
      </c>
      <c r="AL24" s="5">
        <f>AH24*E24+AL23</f>
        <v>500000</v>
      </c>
      <c r="AM24" s="5">
        <f>IF(E25="",C$23,AM23+AN$24)</f>
        <v>-2286250</v>
      </c>
      <c r="AN24" s="5">
        <f>(-AL23+IF(E25="",AL24,IF(E26="",AL25,IF(E27="",AL26,AL27))))/IF(E25="",2,IF(E26="",3,4))</f>
        <v>1263750</v>
      </c>
    </row>
    <row r="25" spans="1:40" x14ac:dyDescent="0.2">
      <c r="A25">
        <v>2</v>
      </c>
      <c r="B25" t="str">
        <f t="shared" ref="B25:B27" si="14">B14</f>
        <v>B</v>
      </c>
      <c r="C25" s="5"/>
      <c r="D25" s="5">
        <f>IF(F25="",I14-G14,"")</f>
        <v>1365000</v>
      </c>
      <c r="E25" s="12">
        <f>IF(F25="",F14/E14,"")</f>
        <v>0.3</v>
      </c>
      <c r="F25" s="20" t="str">
        <f>IF(Releva!N14="","","X")</f>
        <v/>
      </c>
      <c r="G25" s="20">
        <f>IF(D25="","",I13+I14)</f>
        <v>13250000</v>
      </c>
      <c r="H25" s="5" t="str">
        <f>IF(F25="X","",IF(E25&gt;0,"Rentable",IF(E25=0,"Improductiva","Subsidiada")))</f>
        <v>Rentable</v>
      </c>
      <c r="I25" s="5">
        <f>IF(F25="X","",(1+Releva!$C$22)*E14)</f>
        <v>4404.3999999999996</v>
      </c>
      <c r="J25" s="30">
        <f t="shared" ref="J25:J27" si="15">(D14*C14)/(D$13*C$13+D$14*C$14+D$15*C$15+D$16*C$16)</f>
        <v>0.22856117689271618</v>
      </c>
      <c r="K25" s="5"/>
      <c r="L25" s="21">
        <f t="shared" si="0"/>
        <v>0</v>
      </c>
      <c r="M25" s="11">
        <v>130000</v>
      </c>
      <c r="N25" s="5">
        <f t="shared" si="1"/>
        <v>-3489482.758620692</v>
      </c>
      <c r="O25" s="5">
        <f t="shared" si="2"/>
        <v>4655.1724137931033</v>
      </c>
      <c r="P25" s="5">
        <f t="shared" si="3"/>
        <v>-3515394.9447077438</v>
      </c>
      <c r="T25" s="11">
        <v>600</v>
      </c>
      <c r="U25" t="str">
        <f t="shared" si="5"/>
        <v>A</v>
      </c>
      <c r="V25" s="5">
        <f t="shared" si="8"/>
        <v>3100000</v>
      </c>
      <c r="W25" s="5">
        <f t="shared" si="9"/>
        <v>1860000</v>
      </c>
      <c r="X25" s="5">
        <f t="shared" si="10"/>
        <v>3480000</v>
      </c>
      <c r="Y25" s="5">
        <f t="shared" si="6"/>
        <v>4960000</v>
      </c>
      <c r="AA25" s="5">
        <f t="shared" si="11"/>
        <v>2110000</v>
      </c>
      <c r="AB25" s="5">
        <f t="shared" si="12"/>
        <v>1548333.3333333335</v>
      </c>
      <c r="AC25" s="5">
        <f t="shared" si="13"/>
        <v>5098333.333333334</v>
      </c>
      <c r="AD25" s="5">
        <f t="shared" si="7"/>
        <v>3550000</v>
      </c>
      <c r="AH25" s="21">
        <f>I14</f>
        <v>4550000</v>
      </c>
      <c r="AI25" s="11">
        <v>2</v>
      </c>
      <c r="AJ25" s="21">
        <f t="shared" ref="AJ25:AJ26" si="16">AJ24+AH25</f>
        <v>13250000</v>
      </c>
      <c r="AL25" s="5">
        <f>AH25*E25+AL24</f>
        <v>1865000</v>
      </c>
      <c r="AM25" s="5">
        <f>IF(E26="",C$23,AM24+AN$24)</f>
        <v>-1022500</v>
      </c>
    </row>
    <row r="26" spans="1:40" x14ac:dyDescent="0.2">
      <c r="A26">
        <v>3</v>
      </c>
      <c r="B26" t="str">
        <f t="shared" si="14"/>
        <v>C</v>
      </c>
      <c r="C26" s="5"/>
      <c r="D26" s="5">
        <f>IF(F26="",I15-G15,"")</f>
        <v>0</v>
      </c>
      <c r="E26" s="12">
        <f>IF(F26="",F15/E15,"")</f>
        <v>0</v>
      </c>
      <c r="F26" s="20" t="str">
        <f>IF(Releva!N15="","","X")</f>
        <v/>
      </c>
      <c r="G26" s="20">
        <f>IF(D26="","",I13+I14+I15)</f>
        <v>16350000</v>
      </c>
      <c r="H26" s="5" t="str">
        <f>IF(F26="X","",IF(E26&gt;0,"Rentable",IF(E26=0,"Improductiva","Subsidiada")))</f>
        <v>Improductiva</v>
      </c>
      <c r="I26" s="5">
        <f>IF(F26="X","",(1+Releva!$C$22)*E15)</f>
        <v>1950.52</v>
      </c>
      <c r="J26" s="30">
        <f t="shared" si="15"/>
        <v>0.22246142805884464</v>
      </c>
      <c r="K26" s="5"/>
      <c r="L26" s="21">
        <f t="shared" si="0"/>
        <v>0</v>
      </c>
      <c r="M26" s="11">
        <v>140000</v>
      </c>
      <c r="N26" s="5">
        <f t="shared" si="1"/>
        <v>-3484827.586206899</v>
      </c>
      <c r="O26" s="5">
        <f t="shared" si="2"/>
        <v>4655.1724137931033</v>
      </c>
      <c r="P26" s="5">
        <f t="shared" si="3"/>
        <v>-3512733.0173775703</v>
      </c>
      <c r="T26" s="11">
        <v>700</v>
      </c>
      <c r="U26" t="str">
        <f t="shared" si="5"/>
        <v>A</v>
      </c>
      <c r="V26" s="5">
        <f t="shared" si="8"/>
        <v>3100000</v>
      </c>
      <c r="W26" s="5">
        <f t="shared" si="9"/>
        <v>2170000</v>
      </c>
      <c r="X26" s="5">
        <f t="shared" si="10"/>
        <v>4060000</v>
      </c>
      <c r="Y26" s="5">
        <f t="shared" si="6"/>
        <v>5270000</v>
      </c>
      <c r="AA26" s="5">
        <f t="shared" si="11"/>
        <v>2461666.6666666665</v>
      </c>
      <c r="AB26" s="5">
        <f t="shared" si="12"/>
        <v>1806388.888888889</v>
      </c>
      <c r="AC26" s="5">
        <f t="shared" si="13"/>
        <v>5356388.888888889</v>
      </c>
      <c r="AD26" s="5">
        <f t="shared" si="7"/>
        <v>3550000</v>
      </c>
      <c r="AH26" s="21">
        <f>I15</f>
        <v>3100000</v>
      </c>
      <c r="AI26" s="11">
        <v>3</v>
      </c>
      <c r="AJ26" s="21">
        <f t="shared" si="16"/>
        <v>16350000</v>
      </c>
      <c r="AL26" s="5">
        <f>AH26*E26+AL25</f>
        <v>1865000</v>
      </c>
      <c r="AM26" s="5">
        <f>IF(E27="",C$23,AM25+AN$24)</f>
        <v>241250</v>
      </c>
    </row>
    <row r="27" spans="1:40" x14ac:dyDescent="0.2">
      <c r="A27">
        <v>4</v>
      </c>
      <c r="B27" t="str">
        <f t="shared" si="14"/>
        <v>D</v>
      </c>
      <c r="C27" s="5"/>
      <c r="D27" s="5">
        <f>IF(F27="",I16-G16,"")</f>
        <v>-360000</v>
      </c>
      <c r="E27" s="12">
        <f>IF(F27="",F16/E16,"")</f>
        <v>-0.13636363636363635</v>
      </c>
      <c r="F27" s="20" t="str">
        <f>IF(Releva!N16="","","X")</f>
        <v/>
      </c>
      <c r="G27" s="20">
        <f>IF(D27="","",I13+I14+I15+I16)</f>
        <v>18990000</v>
      </c>
      <c r="H27" s="5" t="str">
        <f>IF(F27="X","",IF(E27&gt;0,"Rentable",IF(E27=0,"Improductiva","Subsidiada")))</f>
        <v>Subsidiada</v>
      </c>
      <c r="I27" s="5">
        <f>IF(F27="X","",(1+Releva!$C$22)*E16)</f>
        <v>5536.96</v>
      </c>
      <c r="J27" s="30">
        <f t="shared" si="15"/>
        <v>0.21528525296017223</v>
      </c>
      <c r="K27" s="5"/>
      <c r="L27" s="21">
        <f t="shared" si="0"/>
        <v>0</v>
      </c>
      <c r="M27" s="11">
        <v>150000</v>
      </c>
      <c r="N27" s="5">
        <f t="shared" si="1"/>
        <v>-3480172.4137931061</v>
      </c>
      <c r="O27" s="5">
        <f t="shared" si="2"/>
        <v>4655.1724137931033</v>
      </c>
      <c r="P27" s="5">
        <f t="shared" si="3"/>
        <v>-3510071.0900473967</v>
      </c>
      <c r="T27" s="11">
        <v>800</v>
      </c>
      <c r="U27" t="str">
        <f t="shared" si="5"/>
        <v>A</v>
      </c>
      <c r="V27" s="5">
        <f t="shared" si="8"/>
        <v>3100000</v>
      </c>
      <c r="W27" s="5">
        <f t="shared" si="9"/>
        <v>2480000</v>
      </c>
      <c r="X27" s="5">
        <f t="shared" si="10"/>
        <v>4640000</v>
      </c>
      <c r="Y27" s="5">
        <f t="shared" si="6"/>
        <v>5580000</v>
      </c>
      <c r="AA27" s="5">
        <f t="shared" si="11"/>
        <v>2813333.333333333</v>
      </c>
      <c r="AB27" s="5">
        <f t="shared" si="12"/>
        <v>2064444.4444444445</v>
      </c>
      <c r="AC27" s="5">
        <f t="shared" si="13"/>
        <v>5614444.444444444</v>
      </c>
      <c r="AD27" s="5">
        <f t="shared" si="7"/>
        <v>3550000</v>
      </c>
      <c r="AH27" s="21">
        <f>I16</f>
        <v>2640000</v>
      </c>
      <c r="AI27" s="11">
        <v>4</v>
      </c>
      <c r="AJ27" s="21">
        <f>IF(F27="X",NA(),AJ26+AH27)</f>
        <v>18990000</v>
      </c>
      <c r="AL27" s="5">
        <f>IF($F27="X",NA(),$AH27*$E27+$AL26)</f>
        <v>1505000</v>
      </c>
      <c r="AM27" s="5">
        <f>IF($F27="X",NA(),$AH27*$E27+$AL26)</f>
        <v>1505000</v>
      </c>
    </row>
    <row r="28" spans="1:40" x14ac:dyDescent="0.2">
      <c r="B28" t="s">
        <v>17</v>
      </c>
      <c r="C28" s="5"/>
      <c r="D28" s="5">
        <f>SUM(D24:D27)</f>
        <v>5055000</v>
      </c>
      <c r="E28" s="5"/>
      <c r="F28" s="5"/>
      <c r="G28" s="5"/>
      <c r="H28" s="5"/>
      <c r="I28" s="46" t="s">
        <v>83</v>
      </c>
      <c r="J28" s="30">
        <f>SUM(J24:J27)</f>
        <v>1</v>
      </c>
      <c r="K28" s="5"/>
      <c r="L28" s="21">
        <f t="shared" si="0"/>
        <v>0</v>
      </c>
      <c r="M28" s="11">
        <v>160000</v>
      </c>
      <c r="N28" s="5">
        <f t="shared" si="1"/>
        <v>-3475517.2413793132</v>
      </c>
      <c r="O28" s="5">
        <f t="shared" si="2"/>
        <v>4655.1724137931033</v>
      </c>
      <c r="P28" s="5">
        <f t="shared" si="3"/>
        <v>-3507409.1627172232</v>
      </c>
      <c r="T28" s="11">
        <v>900</v>
      </c>
      <c r="U28" t="str">
        <f t="shared" si="5"/>
        <v>A</v>
      </c>
      <c r="V28" s="5">
        <f t="shared" si="8"/>
        <v>3100000</v>
      </c>
      <c r="W28" s="5">
        <f t="shared" si="9"/>
        <v>2790000</v>
      </c>
      <c r="X28" s="5">
        <f t="shared" si="10"/>
        <v>5220000</v>
      </c>
      <c r="Y28" s="5">
        <f t="shared" si="6"/>
        <v>5890000</v>
      </c>
      <c r="AA28" s="5">
        <f t="shared" si="11"/>
        <v>3165000</v>
      </c>
      <c r="AB28" s="5">
        <f t="shared" si="12"/>
        <v>2322500</v>
      </c>
      <c r="AC28" s="5">
        <f t="shared" si="13"/>
        <v>5872500</v>
      </c>
      <c r="AD28" s="5">
        <f t="shared" si="7"/>
        <v>3550000</v>
      </c>
    </row>
    <row r="29" spans="1:40" x14ac:dyDescent="0.2">
      <c r="C29" s="11"/>
      <c r="D29" s="5"/>
      <c r="E29" s="5"/>
      <c r="F29" s="5"/>
      <c r="J29" s="5"/>
      <c r="K29" s="5"/>
      <c r="L29" s="21">
        <f t="shared" si="0"/>
        <v>0</v>
      </c>
      <c r="M29" s="11">
        <v>170000</v>
      </c>
      <c r="N29" s="5">
        <f t="shared" si="1"/>
        <v>-3470862.0689655202</v>
      </c>
      <c r="O29" s="5">
        <f t="shared" si="2"/>
        <v>4655.1724137931033</v>
      </c>
      <c r="P29" s="5">
        <f t="shared" si="3"/>
        <v>-3504747.2353870496</v>
      </c>
      <c r="T29" s="11">
        <v>1000</v>
      </c>
      <c r="U29" t="str">
        <f t="shared" si="5"/>
        <v>A</v>
      </c>
      <c r="V29" s="5">
        <f t="shared" si="8"/>
        <v>3100000</v>
      </c>
      <c r="W29" s="5">
        <f t="shared" si="9"/>
        <v>3100000</v>
      </c>
      <c r="X29" s="5">
        <f t="shared" si="10"/>
        <v>5800000</v>
      </c>
      <c r="Y29" s="5">
        <f t="shared" si="6"/>
        <v>6200000</v>
      </c>
      <c r="AA29" s="5">
        <f t="shared" si="11"/>
        <v>3516666.6666666665</v>
      </c>
      <c r="AB29" s="5">
        <f t="shared" si="12"/>
        <v>2580555.5555555555</v>
      </c>
      <c r="AC29" s="5">
        <f t="shared" si="13"/>
        <v>6130555.555555556</v>
      </c>
      <c r="AD29" s="5">
        <f t="shared" si="7"/>
        <v>3550000</v>
      </c>
    </row>
    <row r="30" spans="1:40" ht="15" x14ac:dyDescent="0.25">
      <c r="B30" t="s">
        <v>48</v>
      </c>
      <c r="C30" s="5">
        <f>I17</f>
        <v>18990000</v>
      </c>
      <c r="D30" s="5"/>
      <c r="E30" s="5" t="s">
        <v>54</v>
      </c>
      <c r="F30" s="5">
        <f>(D28-J17)</f>
        <v>1505000</v>
      </c>
      <c r="G30" s="5"/>
      <c r="H30" s="59" t="s">
        <v>68</v>
      </c>
      <c r="I30" s="59"/>
      <c r="J30" s="31" t="s">
        <v>69</v>
      </c>
      <c r="L30" s="21">
        <f t="shared" si="0"/>
        <v>0</v>
      </c>
      <c r="M30" s="11">
        <v>180000</v>
      </c>
      <c r="N30" s="5">
        <f t="shared" si="1"/>
        <v>-3466206.8965517273</v>
      </c>
      <c r="O30" s="5">
        <f t="shared" si="2"/>
        <v>4655.1724137931033</v>
      </c>
      <c r="P30" s="5">
        <f t="shared" si="3"/>
        <v>-3502085.3080568761</v>
      </c>
      <c r="T30" s="11">
        <v>1100</v>
      </c>
      <c r="U30" t="str">
        <f t="shared" si="5"/>
        <v>A</v>
      </c>
      <c r="V30" s="5">
        <f t="shared" si="8"/>
        <v>3100000</v>
      </c>
      <c r="W30" s="5">
        <f t="shared" si="9"/>
        <v>3410000</v>
      </c>
      <c r="X30" s="5">
        <f t="shared" si="10"/>
        <v>6380000</v>
      </c>
      <c r="Y30" s="5">
        <f t="shared" si="6"/>
        <v>6510000</v>
      </c>
      <c r="AA30" s="5">
        <f t="shared" si="11"/>
        <v>3868333.333333333</v>
      </c>
      <c r="AB30" s="5">
        <f t="shared" si="12"/>
        <v>2838611.111111111</v>
      </c>
      <c r="AC30" s="5">
        <f t="shared" si="13"/>
        <v>6388611.111111111</v>
      </c>
      <c r="AD30" s="5">
        <f t="shared" si="7"/>
        <v>3550000</v>
      </c>
    </row>
    <row r="31" spans="1:40" x14ac:dyDescent="0.2">
      <c r="B31" t="s">
        <v>49</v>
      </c>
      <c r="C31" s="5">
        <f>J17/C32</f>
        <v>17186507.936507937</v>
      </c>
      <c r="D31" s="5"/>
      <c r="E31" s="5" t="s">
        <v>55</v>
      </c>
      <c r="F31" s="5">
        <f>F30-C23</f>
        <v>5000</v>
      </c>
      <c r="G31" s="5" t="s">
        <v>17</v>
      </c>
      <c r="H31" t="s">
        <v>65</v>
      </c>
      <c r="I31" s="21">
        <f>Releva!$H$17</f>
        <v>10000000</v>
      </c>
      <c r="J31" s="21">
        <f>Releva!$K$12</f>
        <v>1500000</v>
      </c>
      <c r="L31" s="21">
        <f t="shared" si="0"/>
        <v>0</v>
      </c>
      <c r="M31" s="11">
        <v>190000</v>
      </c>
      <c r="N31" s="5">
        <f t="shared" si="1"/>
        <v>-3461551.7241379344</v>
      </c>
      <c r="O31" s="5">
        <f t="shared" si="2"/>
        <v>4655.1724137931033</v>
      </c>
      <c r="P31" s="5">
        <f t="shared" si="3"/>
        <v>-3499423.3807267025</v>
      </c>
      <c r="T31" s="11">
        <v>1200</v>
      </c>
      <c r="U31" t="str">
        <f t="shared" si="5"/>
        <v>A</v>
      </c>
      <c r="V31" s="5">
        <f t="shared" si="8"/>
        <v>3100000</v>
      </c>
      <c r="W31" s="5">
        <f t="shared" si="9"/>
        <v>3720000</v>
      </c>
      <c r="X31" s="5">
        <f t="shared" si="10"/>
        <v>6960000</v>
      </c>
      <c r="Y31" s="5">
        <f t="shared" si="6"/>
        <v>6820000</v>
      </c>
      <c r="AA31" s="5">
        <f t="shared" si="11"/>
        <v>4220000</v>
      </c>
      <c r="AB31" s="5">
        <f t="shared" si="12"/>
        <v>3096666.666666667</v>
      </c>
      <c r="AC31" s="5">
        <f t="shared" si="13"/>
        <v>6646666.666666667</v>
      </c>
      <c r="AD31" s="5">
        <f t="shared" si="7"/>
        <v>3550000</v>
      </c>
    </row>
    <row r="32" spans="1:40" x14ac:dyDescent="0.2">
      <c r="B32" t="s">
        <v>50</v>
      </c>
      <c r="C32" s="24">
        <f>F17/E17</f>
        <v>0.20655737704918034</v>
      </c>
      <c r="D32" s="5"/>
      <c r="E32" s="5" t="s">
        <v>56</v>
      </c>
      <c r="F32" s="5">
        <f>F31/C17</f>
        <v>0.92592592592592593</v>
      </c>
      <c r="G32" s="5" t="s">
        <v>57</v>
      </c>
      <c r="H32" t="s">
        <v>66</v>
      </c>
      <c r="I32" s="21">
        <f>H17</f>
        <v>10000000</v>
      </c>
      <c r="J32" s="21">
        <f>C23</f>
        <v>1500000</v>
      </c>
      <c r="L32" s="21">
        <f t="shared" si="0"/>
        <v>0</v>
      </c>
      <c r="M32" s="11">
        <v>200000</v>
      </c>
      <c r="N32" s="5">
        <f t="shared" si="1"/>
        <v>-3456896.5517241415</v>
      </c>
      <c r="O32" s="5">
        <f t="shared" si="2"/>
        <v>4655.1724137931033</v>
      </c>
      <c r="P32" s="5">
        <f t="shared" si="3"/>
        <v>-3496761.453396529</v>
      </c>
      <c r="T32" s="11">
        <v>1300</v>
      </c>
      <c r="U32" t="str">
        <f t="shared" si="5"/>
        <v>A</v>
      </c>
      <c r="V32" s="5">
        <f t="shared" si="8"/>
        <v>3100000</v>
      </c>
      <c r="W32" s="5">
        <f t="shared" si="9"/>
        <v>4030000</v>
      </c>
      <c r="X32" s="5">
        <f t="shared" si="10"/>
        <v>7540000</v>
      </c>
      <c r="Y32" s="5">
        <f t="shared" si="6"/>
        <v>7130000</v>
      </c>
      <c r="AA32" s="5">
        <f t="shared" si="11"/>
        <v>4571666.666666666</v>
      </c>
      <c r="AB32" s="5">
        <f t="shared" si="12"/>
        <v>3354722.2222222225</v>
      </c>
      <c r="AC32" s="5">
        <f t="shared" si="13"/>
        <v>6904722.222222222</v>
      </c>
      <c r="AD32" s="5">
        <f t="shared" si="7"/>
        <v>3550000</v>
      </c>
    </row>
    <row r="33" spans="2:30" x14ac:dyDescent="0.2">
      <c r="B33" t="s">
        <v>51</v>
      </c>
      <c r="C33" s="5">
        <f>MAX(L12:L2022)</f>
        <v>7630000</v>
      </c>
      <c r="D33" s="5"/>
      <c r="E33" s="5" t="s">
        <v>58</v>
      </c>
      <c r="F33" s="11">
        <f>C17</f>
        <v>5400</v>
      </c>
      <c r="G33" s="5"/>
      <c r="H33" t="s">
        <v>67</v>
      </c>
      <c r="I33" s="21">
        <f>I31-I32</f>
        <v>0</v>
      </c>
      <c r="J33" s="21">
        <f>I33*J6</f>
        <v>0</v>
      </c>
      <c r="L33" s="21">
        <f t="shared" si="0"/>
        <v>0</v>
      </c>
      <c r="M33" s="11">
        <v>210000</v>
      </c>
      <c r="N33" s="5">
        <f t="shared" si="1"/>
        <v>-3452241.3793103485</v>
      </c>
      <c r="O33" s="5">
        <f t="shared" si="2"/>
        <v>4655.1724137931033</v>
      </c>
      <c r="P33" s="5">
        <f t="shared" si="3"/>
        <v>-3494099.5260663554</v>
      </c>
      <c r="T33" s="11">
        <v>1400</v>
      </c>
      <c r="U33" t="str">
        <f t="shared" si="5"/>
        <v>A</v>
      </c>
      <c r="V33" s="5">
        <f t="shared" si="8"/>
        <v>3100000</v>
      </c>
      <c r="W33" s="5">
        <f t="shared" si="9"/>
        <v>4340000</v>
      </c>
      <c r="X33" s="5">
        <f t="shared" si="10"/>
        <v>8120000</v>
      </c>
      <c r="Y33" s="5">
        <f t="shared" si="6"/>
        <v>7440000</v>
      </c>
      <c r="AA33" s="5">
        <f t="shared" si="11"/>
        <v>4923333.333333333</v>
      </c>
      <c r="AB33" s="5">
        <f t="shared" si="12"/>
        <v>3612777.777777778</v>
      </c>
      <c r="AC33" s="5">
        <f t="shared" si="13"/>
        <v>7162777.777777778</v>
      </c>
      <c r="AD33" s="5">
        <f t="shared" si="7"/>
        <v>3550000</v>
      </c>
    </row>
    <row r="34" spans="2:30" x14ac:dyDescent="0.2">
      <c r="D34" s="5"/>
      <c r="E34" s="5"/>
      <c r="F34" s="5"/>
      <c r="G34" s="5"/>
      <c r="H34" s="5"/>
      <c r="I34" s="5"/>
      <c r="J34" s="5"/>
      <c r="K34" s="5"/>
      <c r="L34" s="21">
        <f t="shared" si="0"/>
        <v>0</v>
      </c>
      <c r="M34" s="11">
        <v>220000</v>
      </c>
      <c r="N34" s="5">
        <f t="shared" si="1"/>
        <v>-3447586.2068965556</v>
      </c>
      <c r="O34" s="5">
        <f t="shared" si="2"/>
        <v>4655.1724137931033</v>
      </c>
      <c r="P34" s="5">
        <f t="shared" si="3"/>
        <v>-3491437.5987361819</v>
      </c>
      <c r="T34" s="11">
        <v>1500</v>
      </c>
      <c r="U34" t="str">
        <f t="shared" si="5"/>
        <v>A</v>
      </c>
      <c r="V34" s="5">
        <f t="shared" si="8"/>
        <v>3100000</v>
      </c>
      <c r="W34" s="5">
        <f t="shared" si="9"/>
        <v>4650000</v>
      </c>
      <c r="X34" s="5">
        <f t="shared" si="10"/>
        <v>8700000</v>
      </c>
      <c r="Y34" s="5">
        <f t="shared" si="6"/>
        <v>7750000</v>
      </c>
      <c r="AA34" s="5">
        <f t="shared" si="11"/>
        <v>5275000</v>
      </c>
      <c r="AB34" s="5">
        <f t="shared" si="12"/>
        <v>3870833.3333333335</v>
      </c>
      <c r="AC34" s="5">
        <f t="shared" si="13"/>
        <v>7420833.333333334</v>
      </c>
      <c r="AD34" s="5">
        <f t="shared" si="7"/>
        <v>3550000</v>
      </c>
    </row>
    <row r="35" spans="2:30" ht="15" x14ac:dyDescent="0.25">
      <c r="C35" s="45" t="s">
        <v>72</v>
      </c>
      <c r="D35" s="5">
        <f>((E13*C13)+(E14*C14)+(E15*C15)+(E16*C16))/C17</f>
        <v>3516.6666666666665</v>
      </c>
      <c r="E35" s="47" t="s">
        <v>84</v>
      </c>
      <c r="F35" s="47" t="s">
        <v>85</v>
      </c>
      <c r="G35" s="5"/>
      <c r="H35" s="5"/>
      <c r="I35" s="5"/>
      <c r="J35" s="5"/>
      <c r="K35" s="5"/>
      <c r="L35" s="21">
        <f t="shared" si="0"/>
        <v>0</v>
      </c>
      <c r="M35" s="11">
        <v>230000</v>
      </c>
      <c r="N35" s="5">
        <f t="shared" si="1"/>
        <v>-3442931.0344827627</v>
      </c>
      <c r="O35" s="5">
        <f t="shared" si="2"/>
        <v>4655.1724137931033</v>
      </c>
      <c r="P35" s="5">
        <f t="shared" si="3"/>
        <v>-3488775.6714060083</v>
      </c>
      <c r="T35" s="11">
        <v>1600</v>
      </c>
      <c r="U35" t="str">
        <f t="shared" si="5"/>
        <v>A</v>
      </c>
      <c r="V35" s="5">
        <f t="shared" si="8"/>
        <v>3250000</v>
      </c>
      <c r="W35" s="5">
        <f t="shared" si="9"/>
        <v>4960000</v>
      </c>
      <c r="X35" s="5">
        <f t="shared" si="10"/>
        <v>9280000</v>
      </c>
      <c r="Y35" s="5">
        <f t="shared" si="6"/>
        <v>8210000</v>
      </c>
      <c r="AA35" s="5">
        <f t="shared" si="11"/>
        <v>5626666.666666666</v>
      </c>
      <c r="AB35" s="5">
        <f t="shared" si="12"/>
        <v>4128888.888888889</v>
      </c>
      <c r="AC35" s="5">
        <f t="shared" si="13"/>
        <v>7678888.888888889</v>
      </c>
      <c r="AD35" s="5">
        <f t="shared" si="7"/>
        <v>3550000</v>
      </c>
    </row>
    <row r="36" spans="2:30" x14ac:dyDescent="0.2">
      <c r="C36" s="45" t="s">
        <v>73</v>
      </c>
      <c r="D36" s="5">
        <f>((D13*C13)+(D14*C14)+(D15*C15)+(D16*C16))/C17</f>
        <v>2580.5555555555557</v>
      </c>
      <c r="E36" s="48" t="s">
        <v>13</v>
      </c>
      <c r="F36" s="5">
        <f>IF(D13=0,0,D13+(J13+J$10*J$24+(H13+H$11*J24)*J$6)/C13)</f>
        <v>4114.2447075708651</v>
      </c>
      <c r="G36" s="5"/>
      <c r="H36" s="5"/>
      <c r="I36" s="5"/>
      <c r="J36" s="5"/>
      <c r="K36" s="5"/>
      <c r="L36" s="21">
        <f t="shared" si="0"/>
        <v>0</v>
      </c>
      <c r="M36" s="11">
        <v>240000</v>
      </c>
      <c r="N36" s="5">
        <f t="shared" si="1"/>
        <v>-3438275.8620689698</v>
      </c>
      <c r="O36" s="5">
        <f t="shared" si="2"/>
        <v>4655.1724137931033</v>
      </c>
      <c r="P36" s="5">
        <f t="shared" si="3"/>
        <v>-3486113.7440758348</v>
      </c>
      <c r="T36" s="11">
        <v>1700</v>
      </c>
      <c r="U36" t="str">
        <f t="shared" si="5"/>
        <v>A</v>
      </c>
      <c r="V36" s="5">
        <f t="shared" si="8"/>
        <v>3250000</v>
      </c>
      <c r="W36" s="5">
        <f t="shared" si="9"/>
        <v>5270000</v>
      </c>
      <c r="X36" s="5">
        <f t="shared" si="10"/>
        <v>9860000</v>
      </c>
      <c r="Y36" s="5">
        <f t="shared" si="6"/>
        <v>8520000</v>
      </c>
      <c r="AA36" s="5">
        <f t="shared" si="11"/>
        <v>5978333.333333333</v>
      </c>
      <c r="AB36" s="5">
        <f t="shared" si="12"/>
        <v>4386944.444444445</v>
      </c>
      <c r="AC36" s="5">
        <f t="shared" si="13"/>
        <v>7936944.444444445</v>
      </c>
      <c r="AD36" s="5">
        <f t="shared" si="7"/>
        <v>3550000</v>
      </c>
    </row>
    <row r="37" spans="2:30" x14ac:dyDescent="0.2">
      <c r="E37" s="48" t="s">
        <v>14</v>
      </c>
      <c r="F37" s="5">
        <f>IF(D14=0,0,D14+(J14+J$10*J$24+(H14+H$11*J25)*J$6)/C14)</f>
        <v>3616.3161381137697</v>
      </c>
      <c r="G37" s="5"/>
      <c r="H37" s="5"/>
      <c r="I37" s="5"/>
      <c r="J37" s="5"/>
      <c r="K37" s="5"/>
      <c r="L37" s="21">
        <f t="shared" si="0"/>
        <v>0</v>
      </c>
      <c r="M37" s="11">
        <v>250000</v>
      </c>
      <c r="N37" s="5">
        <f t="shared" si="1"/>
        <v>-3433620.6896551768</v>
      </c>
      <c r="O37" s="5">
        <f t="shared" si="2"/>
        <v>4655.1724137931033</v>
      </c>
      <c r="P37" s="5">
        <f t="shared" si="3"/>
        <v>-3483451.8167456612</v>
      </c>
      <c r="T37" s="11">
        <v>1800</v>
      </c>
      <c r="U37" t="str">
        <f t="shared" si="5"/>
        <v>A</v>
      </c>
      <c r="V37" s="5">
        <f t="shared" si="8"/>
        <v>3250000</v>
      </c>
      <c r="W37" s="5">
        <f t="shared" si="9"/>
        <v>5580000</v>
      </c>
      <c r="X37" s="5">
        <f t="shared" si="10"/>
        <v>10440000</v>
      </c>
      <c r="Y37" s="5">
        <f t="shared" si="6"/>
        <v>8830000</v>
      </c>
      <c r="AA37" s="5">
        <f t="shared" si="11"/>
        <v>6330000</v>
      </c>
      <c r="AB37" s="5">
        <f t="shared" si="12"/>
        <v>4645000</v>
      </c>
      <c r="AC37" s="5">
        <f t="shared" si="13"/>
        <v>8195000</v>
      </c>
      <c r="AD37" s="5">
        <f t="shared" si="7"/>
        <v>3550000</v>
      </c>
    </row>
    <row r="38" spans="2:30" x14ac:dyDescent="0.2">
      <c r="E38" s="48" t="s">
        <v>15</v>
      </c>
      <c r="F38" s="5">
        <f>IF(D15=0,0,D15+(J15+J$10*J$24+(H15+H$11*J26)*J$6)/C15)</f>
        <v>2340.6350914962327</v>
      </c>
      <c r="L38" s="21">
        <f t="shared" si="0"/>
        <v>0</v>
      </c>
      <c r="M38" s="11">
        <v>260000</v>
      </c>
      <c r="N38" s="5">
        <f t="shared" si="1"/>
        <v>-3428965.5172413839</v>
      </c>
      <c r="O38" s="5">
        <f t="shared" si="2"/>
        <v>4655.1724137931033</v>
      </c>
      <c r="P38" s="5">
        <f t="shared" si="3"/>
        <v>-3480789.8894154876</v>
      </c>
      <c r="T38" s="11">
        <v>1900</v>
      </c>
      <c r="U38" t="str">
        <f t="shared" si="5"/>
        <v>A</v>
      </c>
      <c r="V38" s="5">
        <f t="shared" si="8"/>
        <v>3250000</v>
      </c>
      <c r="W38" s="5">
        <f t="shared" si="9"/>
        <v>5890000</v>
      </c>
      <c r="X38" s="5">
        <f t="shared" si="10"/>
        <v>11020000</v>
      </c>
      <c r="Y38" s="5">
        <f t="shared" si="6"/>
        <v>9140000</v>
      </c>
      <c r="AA38" s="5">
        <f t="shared" si="11"/>
        <v>6681666.666666666</v>
      </c>
      <c r="AB38" s="5">
        <f t="shared" si="12"/>
        <v>4903055.555555556</v>
      </c>
      <c r="AC38" s="5">
        <f t="shared" si="13"/>
        <v>8453055.555555556</v>
      </c>
      <c r="AD38" s="5">
        <f t="shared" si="7"/>
        <v>3550000</v>
      </c>
    </row>
    <row r="39" spans="2:30" x14ac:dyDescent="0.2">
      <c r="E39" s="48" t="s">
        <v>16</v>
      </c>
      <c r="F39" s="5">
        <f>IF(D16=0,0,D16+(J16+J$10*J$24+(H16+H$11*J27)*J$6)/C16)</f>
        <v>7392.4291352709006</v>
      </c>
      <c r="L39" s="21">
        <f t="shared" si="0"/>
        <v>0</v>
      </c>
      <c r="M39" s="11">
        <v>270000</v>
      </c>
      <c r="N39" s="5">
        <f t="shared" si="1"/>
        <v>-3424310.344827591</v>
      </c>
      <c r="O39" s="5">
        <f t="shared" si="2"/>
        <v>4655.1724137931033</v>
      </c>
      <c r="P39" s="5">
        <f t="shared" si="3"/>
        <v>-3478127.9620853141</v>
      </c>
      <c r="T39" s="11">
        <v>2000</v>
      </c>
      <c r="U39" t="str">
        <f t="shared" si="5"/>
        <v>A</v>
      </c>
      <c r="V39" s="5">
        <f t="shared" si="8"/>
        <v>3250000</v>
      </c>
      <c r="W39" s="5">
        <f t="shared" si="9"/>
        <v>6200000</v>
      </c>
      <c r="X39" s="5">
        <f t="shared" si="10"/>
        <v>11600000</v>
      </c>
      <c r="Y39" s="5">
        <f t="shared" si="6"/>
        <v>9450000</v>
      </c>
      <c r="AA39" s="5">
        <f t="shared" si="11"/>
        <v>7033333.333333333</v>
      </c>
      <c r="AB39" s="5">
        <f t="shared" si="12"/>
        <v>5161111.111111111</v>
      </c>
      <c r="AC39" s="5">
        <f t="shared" si="13"/>
        <v>8711111.1111111119</v>
      </c>
      <c r="AD39" s="5">
        <f t="shared" si="7"/>
        <v>3550000</v>
      </c>
    </row>
    <row r="40" spans="2:30" x14ac:dyDescent="0.2">
      <c r="L40" s="21">
        <f t="shared" si="0"/>
        <v>0</v>
      </c>
      <c r="M40" s="11">
        <v>280000</v>
      </c>
      <c r="N40" s="5">
        <f t="shared" si="1"/>
        <v>-3419655.172413798</v>
      </c>
      <c r="O40" s="5">
        <f t="shared" si="2"/>
        <v>4655.1724137931033</v>
      </c>
      <c r="P40" s="5">
        <f t="shared" si="3"/>
        <v>-3475466.0347551405</v>
      </c>
      <c r="T40" s="11">
        <v>2100</v>
      </c>
      <c r="U40" t="str">
        <f t="shared" si="5"/>
        <v>A</v>
      </c>
      <c r="V40" s="5">
        <f t="shared" si="8"/>
        <v>3250000</v>
      </c>
      <c r="W40" s="5">
        <f t="shared" si="9"/>
        <v>6510000</v>
      </c>
      <c r="X40" s="5">
        <f t="shared" si="10"/>
        <v>12180000</v>
      </c>
      <c r="Y40" s="5">
        <f t="shared" si="6"/>
        <v>9760000</v>
      </c>
      <c r="AA40" s="5">
        <f t="shared" si="11"/>
        <v>7385000</v>
      </c>
      <c r="AB40" s="5">
        <f t="shared" si="12"/>
        <v>5419166.666666667</v>
      </c>
      <c r="AC40" s="5">
        <f t="shared" si="13"/>
        <v>8969166.6666666679</v>
      </c>
      <c r="AD40" s="5">
        <f t="shared" si="7"/>
        <v>3550000</v>
      </c>
    </row>
    <row r="41" spans="2:30" x14ac:dyDescent="0.2">
      <c r="L41" s="21">
        <f t="shared" si="0"/>
        <v>0</v>
      </c>
      <c r="M41" s="11">
        <v>290000</v>
      </c>
      <c r="N41" s="5">
        <f t="shared" si="1"/>
        <v>-3415000.0000000051</v>
      </c>
      <c r="O41" s="5">
        <f t="shared" si="2"/>
        <v>4655.1724137931033</v>
      </c>
      <c r="P41" s="5">
        <f t="shared" si="3"/>
        <v>-3472804.107424967</v>
      </c>
      <c r="T41" s="11">
        <v>2200</v>
      </c>
      <c r="U41" t="str">
        <f t="shared" si="5"/>
        <v>A</v>
      </c>
      <c r="V41" s="5">
        <f t="shared" si="8"/>
        <v>3250000</v>
      </c>
      <c r="W41" s="5">
        <f t="shared" si="9"/>
        <v>6820000</v>
      </c>
      <c r="X41" s="5">
        <f t="shared" si="10"/>
        <v>12760000</v>
      </c>
      <c r="Y41" s="5">
        <f t="shared" si="6"/>
        <v>10070000</v>
      </c>
      <c r="AA41" s="5">
        <f t="shared" si="11"/>
        <v>7736666.666666666</v>
      </c>
      <c r="AB41" s="5">
        <f t="shared" si="12"/>
        <v>5677222.222222222</v>
      </c>
      <c r="AC41" s="5">
        <f t="shared" si="13"/>
        <v>9227222.222222222</v>
      </c>
      <c r="AD41" s="5">
        <f t="shared" si="7"/>
        <v>3550000</v>
      </c>
    </row>
    <row r="42" spans="2:30" x14ac:dyDescent="0.2">
      <c r="L42" s="21">
        <f t="shared" si="0"/>
        <v>0</v>
      </c>
      <c r="M42" s="11">
        <v>300000</v>
      </c>
      <c r="N42" s="5">
        <f t="shared" si="1"/>
        <v>-3410344.8275862122</v>
      </c>
      <c r="O42" s="5">
        <f t="shared" si="2"/>
        <v>4655.1724137931033</v>
      </c>
      <c r="P42" s="5">
        <f t="shared" si="3"/>
        <v>-3470142.1800947934</v>
      </c>
      <c r="T42" s="11">
        <v>2300</v>
      </c>
      <c r="U42" t="str">
        <f t="shared" si="5"/>
        <v>A</v>
      </c>
      <c r="V42" s="5">
        <f t="shared" si="8"/>
        <v>3250000</v>
      </c>
      <c r="W42" s="5">
        <f t="shared" si="9"/>
        <v>7130000</v>
      </c>
      <c r="X42" s="5">
        <f t="shared" si="10"/>
        <v>13340000</v>
      </c>
      <c r="Y42" s="5">
        <f t="shared" si="6"/>
        <v>10380000</v>
      </c>
      <c r="AA42" s="5">
        <f t="shared" si="11"/>
        <v>8088333.333333333</v>
      </c>
      <c r="AB42" s="5">
        <f t="shared" si="12"/>
        <v>5935277.777777778</v>
      </c>
      <c r="AC42" s="5">
        <f t="shared" si="13"/>
        <v>9485277.777777778</v>
      </c>
      <c r="AD42" s="5">
        <f t="shared" si="7"/>
        <v>3550000</v>
      </c>
    </row>
    <row r="43" spans="2:30" x14ac:dyDescent="0.2">
      <c r="L43" s="21">
        <f t="shared" si="0"/>
        <v>0</v>
      </c>
      <c r="M43" s="11">
        <v>310000</v>
      </c>
      <c r="N43" s="5">
        <f t="shared" si="1"/>
        <v>-3405689.6551724193</v>
      </c>
      <c r="O43" s="5">
        <f t="shared" si="2"/>
        <v>4655.1724137931033</v>
      </c>
      <c r="P43" s="5">
        <f t="shared" si="3"/>
        <v>-3467480.2527646199</v>
      </c>
      <c r="T43" s="11">
        <v>2400</v>
      </c>
      <c r="U43" t="str">
        <f t="shared" si="5"/>
        <v>A</v>
      </c>
      <c r="V43" s="5">
        <f t="shared" si="8"/>
        <v>3250000</v>
      </c>
      <c r="W43" s="5">
        <f t="shared" si="9"/>
        <v>7440000</v>
      </c>
      <c r="X43" s="5">
        <f t="shared" si="10"/>
        <v>13920000</v>
      </c>
      <c r="Y43" s="5">
        <f t="shared" si="6"/>
        <v>10690000</v>
      </c>
      <c r="AA43" s="5">
        <f t="shared" si="11"/>
        <v>8440000</v>
      </c>
      <c r="AB43" s="5">
        <f t="shared" si="12"/>
        <v>6193333.333333334</v>
      </c>
      <c r="AC43" s="5">
        <f t="shared" si="13"/>
        <v>9743333.333333334</v>
      </c>
      <c r="AD43" s="5">
        <f t="shared" si="7"/>
        <v>3550000</v>
      </c>
    </row>
    <row r="44" spans="2:30" x14ac:dyDescent="0.2">
      <c r="L44" s="21">
        <f t="shared" si="0"/>
        <v>0</v>
      </c>
      <c r="M44" s="11">
        <v>320000</v>
      </c>
      <c r="N44" s="5">
        <f t="shared" si="1"/>
        <v>-3401034.4827586263</v>
      </c>
      <c r="O44" s="5">
        <f t="shared" si="2"/>
        <v>4655.1724137931033</v>
      </c>
      <c r="P44" s="5">
        <f t="shared" si="3"/>
        <v>-3464818.3254344463</v>
      </c>
      <c r="T44" s="11">
        <v>2500</v>
      </c>
      <c r="U44" t="str">
        <f t="shared" si="5"/>
        <v>A</v>
      </c>
      <c r="V44" s="5">
        <f t="shared" si="8"/>
        <v>3250000</v>
      </c>
      <c r="W44" s="5">
        <f t="shared" si="9"/>
        <v>7750000</v>
      </c>
      <c r="X44" s="5">
        <f t="shared" si="10"/>
        <v>14500000</v>
      </c>
      <c r="Y44" s="5">
        <f t="shared" si="6"/>
        <v>11000000</v>
      </c>
      <c r="AA44" s="5">
        <f t="shared" si="11"/>
        <v>8791666.666666666</v>
      </c>
      <c r="AB44" s="5">
        <f t="shared" si="12"/>
        <v>6451388.888888889</v>
      </c>
      <c r="AC44" s="5">
        <f t="shared" si="13"/>
        <v>10001388.888888888</v>
      </c>
      <c r="AD44" s="5">
        <f t="shared" si="7"/>
        <v>3550000</v>
      </c>
    </row>
    <row r="45" spans="2:30" x14ac:dyDescent="0.2">
      <c r="L45" s="21">
        <f t="shared" si="0"/>
        <v>0</v>
      </c>
      <c r="M45" s="11">
        <v>330000</v>
      </c>
      <c r="N45" s="5">
        <f t="shared" si="1"/>
        <v>-3396379.3103448334</v>
      </c>
      <c r="O45" s="5">
        <f t="shared" si="2"/>
        <v>4655.1724137931033</v>
      </c>
      <c r="P45" s="5">
        <f t="shared" si="3"/>
        <v>-3462156.3981042728</v>
      </c>
      <c r="T45" s="11">
        <v>2600</v>
      </c>
      <c r="U45" t="str">
        <f t="shared" si="5"/>
        <v>A</v>
      </c>
      <c r="V45" s="5">
        <f t="shared" si="8"/>
        <v>3250000</v>
      </c>
      <c r="W45" s="5">
        <f t="shared" si="9"/>
        <v>8060000</v>
      </c>
      <c r="X45" s="5">
        <f t="shared" si="10"/>
        <v>15080000</v>
      </c>
      <c r="Y45" s="5">
        <f t="shared" si="6"/>
        <v>11310000</v>
      </c>
      <c r="AA45" s="5">
        <f t="shared" si="11"/>
        <v>9143333.3333333321</v>
      </c>
      <c r="AB45" s="5">
        <f t="shared" si="12"/>
        <v>6709444.444444445</v>
      </c>
      <c r="AC45" s="5">
        <f t="shared" si="13"/>
        <v>10259444.444444444</v>
      </c>
      <c r="AD45" s="5">
        <f t="shared" si="7"/>
        <v>3550000</v>
      </c>
    </row>
    <row r="46" spans="2:30" x14ac:dyDescent="0.2">
      <c r="L46" s="21">
        <f t="shared" si="0"/>
        <v>0</v>
      </c>
      <c r="M46" s="11">
        <v>340000</v>
      </c>
      <c r="N46" s="5">
        <f t="shared" si="1"/>
        <v>-3391724.1379310405</v>
      </c>
      <c r="O46" s="5">
        <f t="shared" si="2"/>
        <v>4655.1724137931033</v>
      </c>
      <c r="P46" s="5">
        <f t="shared" si="3"/>
        <v>-3459494.4707740992</v>
      </c>
      <c r="T46" s="11">
        <v>2700</v>
      </c>
      <c r="U46" t="str">
        <f t="shared" si="5"/>
        <v>A</v>
      </c>
      <c r="V46" s="5">
        <f t="shared" si="8"/>
        <v>3250000</v>
      </c>
      <c r="W46" s="5">
        <f t="shared" si="9"/>
        <v>8370000</v>
      </c>
      <c r="X46" s="5">
        <f t="shared" si="10"/>
        <v>15660000</v>
      </c>
      <c r="Y46" s="5">
        <f t="shared" si="6"/>
        <v>11620000</v>
      </c>
      <c r="AA46" s="5">
        <f t="shared" si="11"/>
        <v>9495000</v>
      </c>
      <c r="AB46" s="5">
        <f t="shared" si="12"/>
        <v>6967500</v>
      </c>
      <c r="AC46" s="5">
        <f t="shared" si="13"/>
        <v>10517500</v>
      </c>
      <c r="AD46" s="5">
        <f t="shared" si="7"/>
        <v>3550000</v>
      </c>
    </row>
    <row r="47" spans="2:30" x14ac:dyDescent="0.2">
      <c r="L47" s="21">
        <f t="shared" si="0"/>
        <v>0</v>
      </c>
      <c r="M47" s="11">
        <v>350000</v>
      </c>
      <c r="N47" s="5">
        <f t="shared" si="1"/>
        <v>-3387068.9655172476</v>
      </c>
      <c r="O47" s="5">
        <f t="shared" si="2"/>
        <v>4655.1724137931033</v>
      </c>
      <c r="P47" s="5">
        <f t="shared" si="3"/>
        <v>-3456832.5434439257</v>
      </c>
      <c r="T47" s="11">
        <v>2800</v>
      </c>
      <c r="U47" t="str">
        <f t="shared" si="5"/>
        <v>B</v>
      </c>
      <c r="V47" s="5">
        <f t="shared" si="8"/>
        <v>3350000</v>
      </c>
      <c r="W47" s="5">
        <f t="shared" si="9"/>
        <v>8615000</v>
      </c>
      <c r="X47" s="5">
        <f t="shared" si="10"/>
        <v>16010000</v>
      </c>
      <c r="Y47" s="5">
        <f t="shared" si="6"/>
        <v>11965000</v>
      </c>
      <c r="AA47" s="5">
        <f t="shared" si="11"/>
        <v>9846666.666666666</v>
      </c>
      <c r="AB47" s="5">
        <f t="shared" si="12"/>
        <v>7225555.555555556</v>
      </c>
      <c r="AC47" s="5">
        <f t="shared" si="13"/>
        <v>10775555.555555556</v>
      </c>
      <c r="AD47" s="5">
        <f t="shared" si="7"/>
        <v>3550000</v>
      </c>
    </row>
    <row r="48" spans="2:30" x14ac:dyDescent="0.2">
      <c r="L48" s="21">
        <f t="shared" si="0"/>
        <v>0</v>
      </c>
      <c r="M48" s="11">
        <v>360000</v>
      </c>
      <c r="N48" s="5">
        <f t="shared" si="1"/>
        <v>-3382413.7931034546</v>
      </c>
      <c r="O48" s="5">
        <f t="shared" si="2"/>
        <v>4655.1724137931033</v>
      </c>
      <c r="P48" s="5">
        <f t="shared" si="3"/>
        <v>-3454170.6161137521</v>
      </c>
      <c r="T48" s="11">
        <v>2900</v>
      </c>
      <c r="U48" t="str">
        <f t="shared" si="5"/>
        <v>C</v>
      </c>
      <c r="V48" s="5">
        <f t="shared" si="8"/>
        <v>3350000</v>
      </c>
      <c r="W48" s="5">
        <f t="shared" si="9"/>
        <v>8770000</v>
      </c>
      <c r="X48" s="5">
        <f t="shared" si="10"/>
        <v>16165000</v>
      </c>
      <c r="Y48" s="5">
        <f t="shared" si="6"/>
        <v>12120000</v>
      </c>
      <c r="AA48" s="5">
        <f t="shared" si="11"/>
        <v>10198333.333333332</v>
      </c>
      <c r="AB48" s="5">
        <f t="shared" si="12"/>
        <v>7483611.111111111</v>
      </c>
      <c r="AC48" s="5">
        <f t="shared" si="13"/>
        <v>11033611.111111112</v>
      </c>
      <c r="AD48" s="5">
        <f t="shared" si="7"/>
        <v>3550000</v>
      </c>
    </row>
    <row r="49" spans="12:30" x14ac:dyDescent="0.2">
      <c r="L49" s="21">
        <f t="shared" si="0"/>
        <v>0</v>
      </c>
      <c r="M49" s="11">
        <v>370000</v>
      </c>
      <c r="N49" s="5">
        <f t="shared" si="1"/>
        <v>-3377758.6206896617</v>
      </c>
      <c r="O49" s="5">
        <f t="shared" si="2"/>
        <v>4655.1724137931033</v>
      </c>
      <c r="P49" s="5">
        <f t="shared" si="3"/>
        <v>-3451508.6887835786</v>
      </c>
      <c r="T49" s="11">
        <v>3000</v>
      </c>
      <c r="U49" t="str">
        <f t="shared" si="5"/>
        <v>C</v>
      </c>
      <c r="V49" s="5">
        <f t="shared" si="8"/>
        <v>3350000</v>
      </c>
      <c r="W49" s="5">
        <f t="shared" si="9"/>
        <v>8925000</v>
      </c>
      <c r="X49" s="5">
        <f t="shared" si="10"/>
        <v>16320000</v>
      </c>
      <c r="Y49" s="5">
        <f t="shared" si="6"/>
        <v>12275000</v>
      </c>
      <c r="AA49" s="5">
        <f t="shared" si="11"/>
        <v>10550000</v>
      </c>
      <c r="AB49" s="5">
        <f t="shared" si="12"/>
        <v>7741666.666666667</v>
      </c>
      <c r="AC49" s="5">
        <f t="shared" si="13"/>
        <v>11291666.666666668</v>
      </c>
      <c r="AD49" s="5">
        <f t="shared" si="7"/>
        <v>3550000</v>
      </c>
    </row>
    <row r="50" spans="12:30" x14ac:dyDescent="0.2">
      <c r="L50" s="21">
        <f t="shared" si="0"/>
        <v>0</v>
      </c>
      <c r="M50" s="11">
        <v>380000</v>
      </c>
      <c r="N50" s="5">
        <f t="shared" si="1"/>
        <v>-3373103.4482758688</v>
      </c>
      <c r="O50" s="5">
        <f t="shared" si="2"/>
        <v>4655.1724137931033</v>
      </c>
      <c r="P50" s="5">
        <f t="shared" si="3"/>
        <v>-3448846.761453405</v>
      </c>
      <c r="T50" s="11">
        <v>3100</v>
      </c>
      <c r="U50" t="str">
        <f t="shared" si="5"/>
        <v>C</v>
      </c>
      <c r="V50" s="5">
        <f t="shared" si="8"/>
        <v>3350000</v>
      </c>
      <c r="W50" s="5">
        <f t="shared" si="9"/>
        <v>9080000</v>
      </c>
      <c r="X50" s="5">
        <f t="shared" si="10"/>
        <v>16475000</v>
      </c>
      <c r="Y50" s="5">
        <f t="shared" si="6"/>
        <v>12430000</v>
      </c>
      <c r="AA50" s="5">
        <f t="shared" si="11"/>
        <v>10901666.666666666</v>
      </c>
      <c r="AB50" s="5">
        <f t="shared" si="12"/>
        <v>7999722.2222222229</v>
      </c>
      <c r="AC50" s="5">
        <f t="shared" si="13"/>
        <v>11549722.222222224</v>
      </c>
      <c r="AD50" s="5">
        <f t="shared" si="7"/>
        <v>3550000</v>
      </c>
    </row>
    <row r="51" spans="12:30" x14ac:dyDescent="0.2">
      <c r="L51" s="21">
        <f t="shared" si="0"/>
        <v>0</v>
      </c>
      <c r="M51" s="11">
        <v>390000</v>
      </c>
      <c r="N51" s="5">
        <f t="shared" si="1"/>
        <v>-3368448.2758620759</v>
      </c>
      <c r="O51" s="5">
        <f t="shared" si="2"/>
        <v>4655.1724137931033</v>
      </c>
      <c r="P51" s="5">
        <f t="shared" si="3"/>
        <v>-3446184.8341232315</v>
      </c>
      <c r="T51" s="11">
        <v>3200</v>
      </c>
      <c r="U51" t="str">
        <f t="shared" si="5"/>
        <v>C</v>
      </c>
      <c r="V51" s="5">
        <f t="shared" si="8"/>
        <v>3350000</v>
      </c>
      <c r="W51" s="5">
        <f t="shared" si="9"/>
        <v>9235000</v>
      </c>
      <c r="X51" s="5">
        <f t="shared" si="10"/>
        <v>16630000</v>
      </c>
      <c r="Y51" s="5">
        <f t="shared" si="6"/>
        <v>12585000</v>
      </c>
      <c r="AA51" s="5">
        <f t="shared" si="11"/>
        <v>11253333.333333332</v>
      </c>
      <c r="AB51" s="5">
        <f t="shared" si="12"/>
        <v>8257777.777777778</v>
      </c>
      <c r="AC51" s="5">
        <f t="shared" si="13"/>
        <v>11807777.777777778</v>
      </c>
      <c r="AD51" s="5">
        <f t="shared" si="7"/>
        <v>3550000</v>
      </c>
    </row>
    <row r="52" spans="12:30" x14ac:dyDescent="0.2">
      <c r="L52" s="21">
        <f t="shared" si="0"/>
        <v>0</v>
      </c>
      <c r="M52" s="11">
        <v>400000</v>
      </c>
      <c r="N52" s="5">
        <f t="shared" si="1"/>
        <v>-3363793.1034482829</v>
      </c>
      <c r="O52" s="5">
        <f t="shared" si="2"/>
        <v>4655.1724137931033</v>
      </c>
      <c r="P52" s="5">
        <f t="shared" si="3"/>
        <v>-3443522.9067930579</v>
      </c>
      <c r="T52" s="11">
        <v>3300</v>
      </c>
      <c r="U52" t="str">
        <f t="shared" si="5"/>
        <v>C</v>
      </c>
      <c r="V52" s="5">
        <f t="shared" si="8"/>
        <v>3350000</v>
      </c>
      <c r="W52" s="5">
        <f t="shared" si="9"/>
        <v>9390000</v>
      </c>
      <c r="X52" s="5">
        <f t="shared" si="10"/>
        <v>16785000</v>
      </c>
      <c r="Y52" s="5">
        <f t="shared" si="6"/>
        <v>12740000</v>
      </c>
      <c r="AA52" s="5">
        <f t="shared" si="11"/>
        <v>11605000</v>
      </c>
      <c r="AB52" s="5">
        <f t="shared" si="12"/>
        <v>8515833.333333334</v>
      </c>
      <c r="AC52" s="5">
        <f t="shared" si="13"/>
        <v>12065833.333333334</v>
      </c>
      <c r="AD52" s="5">
        <f t="shared" si="7"/>
        <v>3550000</v>
      </c>
    </row>
    <row r="53" spans="12:30" x14ac:dyDescent="0.2">
      <c r="L53" s="21">
        <f t="shared" si="0"/>
        <v>0</v>
      </c>
      <c r="M53" s="11">
        <v>410000</v>
      </c>
      <c r="N53" s="5">
        <f t="shared" si="1"/>
        <v>-3359137.93103449</v>
      </c>
      <c r="O53" s="5">
        <f t="shared" si="2"/>
        <v>4655.1724137931033</v>
      </c>
      <c r="P53" s="5">
        <f t="shared" si="3"/>
        <v>-3440860.9794628844</v>
      </c>
      <c r="T53" s="11">
        <v>3400</v>
      </c>
      <c r="U53" t="str">
        <f t="shared" si="5"/>
        <v>C</v>
      </c>
      <c r="V53" s="5">
        <f t="shared" si="8"/>
        <v>3350000</v>
      </c>
      <c r="W53" s="5">
        <f t="shared" si="9"/>
        <v>9545000</v>
      </c>
      <c r="X53" s="5">
        <f t="shared" si="10"/>
        <v>16940000</v>
      </c>
      <c r="Y53" s="5">
        <f t="shared" si="6"/>
        <v>12895000</v>
      </c>
      <c r="AA53" s="5">
        <f t="shared" si="11"/>
        <v>11956666.666666666</v>
      </c>
      <c r="AB53" s="5">
        <f t="shared" si="12"/>
        <v>8773888.8888888899</v>
      </c>
      <c r="AC53" s="5">
        <f t="shared" si="13"/>
        <v>12323888.88888889</v>
      </c>
      <c r="AD53" s="5">
        <f t="shared" si="7"/>
        <v>3550000</v>
      </c>
    </row>
    <row r="54" spans="12:30" x14ac:dyDescent="0.2">
      <c r="L54" s="21">
        <f t="shared" si="0"/>
        <v>0</v>
      </c>
      <c r="M54" s="11">
        <v>420000</v>
      </c>
      <c r="N54" s="5">
        <f t="shared" si="1"/>
        <v>-3354482.7586206971</v>
      </c>
      <c r="O54" s="5">
        <f t="shared" si="2"/>
        <v>4655.1724137931033</v>
      </c>
      <c r="P54" s="5">
        <f t="shared" si="3"/>
        <v>-3438199.0521327108</v>
      </c>
      <c r="T54" s="11">
        <v>3500</v>
      </c>
      <c r="U54" t="str">
        <f t="shared" si="5"/>
        <v>C</v>
      </c>
      <c r="V54" s="5">
        <f t="shared" si="8"/>
        <v>3350000</v>
      </c>
      <c r="W54" s="5">
        <f t="shared" si="9"/>
        <v>9700000</v>
      </c>
      <c r="X54" s="5">
        <f t="shared" si="10"/>
        <v>17095000</v>
      </c>
      <c r="Y54" s="5">
        <f t="shared" si="6"/>
        <v>13050000</v>
      </c>
      <c r="AA54" s="5">
        <f t="shared" si="11"/>
        <v>12308333.333333332</v>
      </c>
      <c r="AB54" s="5">
        <f t="shared" si="12"/>
        <v>9031944.444444444</v>
      </c>
      <c r="AC54" s="5">
        <f t="shared" si="13"/>
        <v>12581944.444444444</v>
      </c>
      <c r="AD54" s="5">
        <f t="shared" si="7"/>
        <v>3550000</v>
      </c>
    </row>
    <row r="55" spans="12:30" x14ac:dyDescent="0.2">
      <c r="L55" s="21">
        <f t="shared" si="0"/>
        <v>0</v>
      </c>
      <c r="M55" s="11">
        <v>430000</v>
      </c>
      <c r="N55" s="5">
        <f t="shared" si="1"/>
        <v>-3349827.5862069041</v>
      </c>
      <c r="O55" s="5">
        <f t="shared" si="2"/>
        <v>4655.1724137931033</v>
      </c>
      <c r="P55" s="5">
        <f t="shared" si="3"/>
        <v>-3435537.1248025373</v>
      </c>
      <c r="T55" s="11">
        <v>3600</v>
      </c>
      <c r="U55" t="str">
        <f t="shared" si="5"/>
        <v>C</v>
      </c>
      <c r="V55" s="5">
        <f t="shared" si="8"/>
        <v>3350000</v>
      </c>
      <c r="W55" s="5">
        <f t="shared" si="9"/>
        <v>9855000</v>
      </c>
      <c r="X55" s="5">
        <f t="shared" si="10"/>
        <v>17250000</v>
      </c>
      <c r="Y55" s="5">
        <f t="shared" si="6"/>
        <v>13205000</v>
      </c>
      <c r="AA55" s="5">
        <f t="shared" si="11"/>
        <v>12660000</v>
      </c>
      <c r="AB55" s="5">
        <f t="shared" si="12"/>
        <v>9290000</v>
      </c>
      <c r="AC55" s="5">
        <f t="shared" si="13"/>
        <v>12840000</v>
      </c>
      <c r="AD55" s="5">
        <f t="shared" si="7"/>
        <v>3550000</v>
      </c>
    </row>
    <row r="56" spans="12:30" x14ac:dyDescent="0.2">
      <c r="L56" s="21">
        <f t="shared" si="0"/>
        <v>0</v>
      </c>
      <c r="M56" s="11">
        <v>440000</v>
      </c>
      <c r="N56" s="5">
        <f t="shared" si="1"/>
        <v>-3345172.4137931112</v>
      </c>
      <c r="O56" s="5">
        <f t="shared" si="2"/>
        <v>4655.1724137931033</v>
      </c>
      <c r="P56" s="5">
        <f t="shared" si="3"/>
        <v>-3432875.1974723637</v>
      </c>
      <c r="T56" s="11">
        <v>3700</v>
      </c>
      <c r="U56" t="str">
        <f t="shared" si="5"/>
        <v>C</v>
      </c>
      <c r="V56" s="5">
        <f t="shared" si="8"/>
        <v>3350000</v>
      </c>
      <c r="W56" s="5">
        <f t="shared" si="9"/>
        <v>10010000</v>
      </c>
      <c r="X56" s="5">
        <f t="shared" si="10"/>
        <v>17405000</v>
      </c>
      <c r="Y56" s="5">
        <f t="shared" si="6"/>
        <v>13360000</v>
      </c>
      <c r="AA56" s="5">
        <f t="shared" si="11"/>
        <v>13011666.666666666</v>
      </c>
      <c r="AB56" s="5">
        <f t="shared" si="12"/>
        <v>9548055.555555556</v>
      </c>
      <c r="AC56" s="5">
        <f t="shared" si="13"/>
        <v>13098055.555555556</v>
      </c>
      <c r="AD56" s="5">
        <f t="shared" si="7"/>
        <v>3550000</v>
      </c>
    </row>
    <row r="57" spans="12:30" x14ac:dyDescent="0.2">
      <c r="L57" s="21">
        <f t="shared" si="0"/>
        <v>0</v>
      </c>
      <c r="M57" s="11">
        <v>450000</v>
      </c>
      <c r="N57" s="5">
        <f t="shared" si="1"/>
        <v>-3340517.2413793183</v>
      </c>
      <c r="O57" s="5">
        <f t="shared" si="2"/>
        <v>4655.1724137931033</v>
      </c>
      <c r="P57" s="5">
        <f t="shared" si="3"/>
        <v>-3430213.2701421902</v>
      </c>
      <c r="T57" s="11">
        <v>3800</v>
      </c>
      <c r="U57" t="str">
        <f t="shared" si="5"/>
        <v>C</v>
      </c>
      <c r="V57" s="5">
        <f t="shared" si="8"/>
        <v>3350000</v>
      </c>
      <c r="W57" s="5">
        <f t="shared" si="9"/>
        <v>10165000</v>
      </c>
      <c r="X57" s="5">
        <f t="shared" si="10"/>
        <v>17560000</v>
      </c>
      <c r="Y57" s="5">
        <f t="shared" si="6"/>
        <v>13515000</v>
      </c>
      <c r="AA57" s="5">
        <f t="shared" si="11"/>
        <v>13363333.333333332</v>
      </c>
      <c r="AB57" s="5">
        <f t="shared" si="12"/>
        <v>9806111.1111111119</v>
      </c>
      <c r="AC57" s="5">
        <f t="shared" si="13"/>
        <v>13356111.111111112</v>
      </c>
      <c r="AD57" s="5">
        <f t="shared" si="7"/>
        <v>3550000</v>
      </c>
    </row>
    <row r="58" spans="12:30" x14ac:dyDescent="0.2">
      <c r="L58" s="21">
        <f t="shared" si="0"/>
        <v>0</v>
      </c>
      <c r="M58" s="11">
        <v>460000</v>
      </c>
      <c r="N58" s="5">
        <f t="shared" si="1"/>
        <v>-3335862.0689655254</v>
      </c>
      <c r="O58" s="5">
        <f t="shared" si="2"/>
        <v>4655.1724137931033</v>
      </c>
      <c r="P58" s="5">
        <f t="shared" si="3"/>
        <v>-3427551.3428120166</v>
      </c>
      <c r="T58" s="11">
        <v>3900</v>
      </c>
      <c r="U58" t="str">
        <f t="shared" si="5"/>
        <v>C</v>
      </c>
      <c r="V58" s="5">
        <f t="shared" si="8"/>
        <v>3350000</v>
      </c>
      <c r="W58" s="5">
        <f t="shared" si="9"/>
        <v>10320000</v>
      </c>
      <c r="X58" s="5">
        <f t="shared" si="10"/>
        <v>17715000</v>
      </c>
      <c r="Y58" s="5">
        <f t="shared" si="6"/>
        <v>13670000</v>
      </c>
      <c r="AA58" s="5">
        <f t="shared" si="11"/>
        <v>13715000</v>
      </c>
      <c r="AB58" s="5">
        <f t="shared" si="12"/>
        <v>10064166.666666668</v>
      </c>
      <c r="AC58" s="5">
        <f t="shared" si="13"/>
        <v>13614166.666666668</v>
      </c>
      <c r="AD58" s="5">
        <f t="shared" si="7"/>
        <v>3550000</v>
      </c>
    </row>
    <row r="59" spans="12:30" x14ac:dyDescent="0.2">
      <c r="L59" s="21">
        <f t="shared" si="0"/>
        <v>0</v>
      </c>
      <c r="M59" s="11">
        <v>470000</v>
      </c>
      <c r="N59" s="5">
        <f t="shared" si="1"/>
        <v>-3331206.8965517324</v>
      </c>
      <c r="O59" s="5">
        <f t="shared" si="2"/>
        <v>4655.1724137931033</v>
      </c>
      <c r="P59" s="5">
        <f t="shared" si="3"/>
        <v>-3424889.4154818431</v>
      </c>
      <c r="T59" s="11">
        <v>4000</v>
      </c>
      <c r="U59" t="str">
        <f t="shared" si="5"/>
        <v>C</v>
      </c>
      <c r="V59" s="5">
        <f t="shared" si="8"/>
        <v>3350000</v>
      </c>
      <c r="W59" s="5">
        <f t="shared" si="9"/>
        <v>10475000</v>
      </c>
      <c r="X59" s="5">
        <f t="shared" si="10"/>
        <v>17870000</v>
      </c>
      <c r="Y59" s="5">
        <f t="shared" si="6"/>
        <v>13825000</v>
      </c>
      <c r="AA59" s="5">
        <f t="shared" si="11"/>
        <v>14066666.666666666</v>
      </c>
      <c r="AB59" s="5">
        <f t="shared" si="12"/>
        <v>10322222.222222222</v>
      </c>
      <c r="AC59" s="5">
        <f t="shared" si="13"/>
        <v>13872222.222222222</v>
      </c>
      <c r="AD59" s="5">
        <f t="shared" si="7"/>
        <v>3550000</v>
      </c>
    </row>
    <row r="60" spans="12:30" x14ac:dyDescent="0.2">
      <c r="L60" s="21">
        <f t="shared" si="0"/>
        <v>0</v>
      </c>
      <c r="M60" s="11">
        <v>480000</v>
      </c>
      <c r="N60" s="5">
        <f t="shared" si="1"/>
        <v>-3326551.7241379395</v>
      </c>
      <c r="O60" s="5">
        <f t="shared" si="2"/>
        <v>4655.1724137931033</v>
      </c>
      <c r="P60" s="5">
        <f t="shared" si="3"/>
        <v>-3422227.4881516695</v>
      </c>
      <c r="T60" s="11">
        <v>4100</v>
      </c>
      <c r="U60" t="str">
        <f t="shared" si="5"/>
        <v>C</v>
      </c>
      <c r="V60" s="5">
        <f t="shared" si="8"/>
        <v>3350000</v>
      </c>
      <c r="W60" s="5">
        <f t="shared" si="9"/>
        <v>10630000</v>
      </c>
      <c r="X60" s="5">
        <f t="shared" si="10"/>
        <v>18025000</v>
      </c>
      <c r="Y60" s="5">
        <f t="shared" si="6"/>
        <v>13980000</v>
      </c>
      <c r="AA60" s="5">
        <f t="shared" si="11"/>
        <v>14418333.333333332</v>
      </c>
      <c r="AB60" s="5">
        <f t="shared" si="12"/>
        <v>10580277.777777778</v>
      </c>
      <c r="AC60" s="5">
        <f t="shared" si="13"/>
        <v>14130277.777777778</v>
      </c>
      <c r="AD60" s="5">
        <f t="shared" si="7"/>
        <v>3550000</v>
      </c>
    </row>
    <row r="61" spans="12:30" x14ac:dyDescent="0.2">
      <c r="L61" s="21">
        <f t="shared" si="0"/>
        <v>0</v>
      </c>
      <c r="M61" s="11">
        <v>490000</v>
      </c>
      <c r="N61" s="5">
        <f t="shared" si="1"/>
        <v>-3321896.5517241466</v>
      </c>
      <c r="O61" s="5">
        <f t="shared" si="2"/>
        <v>4655.1724137931033</v>
      </c>
      <c r="P61" s="5">
        <f t="shared" si="3"/>
        <v>-3419565.560821496</v>
      </c>
      <c r="T61" s="11">
        <v>4200</v>
      </c>
      <c r="U61" t="str">
        <f t="shared" si="5"/>
        <v>C</v>
      </c>
      <c r="V61" s="5">
        <f t="shared" si="8"/>
        <v>3350000</v>
      </c>
      <c r="W61" s="5">
        <f t="shared" si="9"/>
        <v>10785000</v>
      </c>
      <c r="X61" s="5">
        <f t="shared" si="10"/>
        <v>18180000</v>
      </c>
      <c r="Y61" s="5">
        <f t="shared" si="6"/>
        <v>14135000</v>
      </c>
      <c r="AA61" s="5">
        <f t="shared" si="11"/>
        <v>14770000</v>
      </c>
      <c r="AB61" s="5">
        <f t="shared" si="12"/>
        <v>10838333.333333334</v>
      </c>
      <c r="AC61" s="5">
        <f t="shared" si="13"/>
        <v>14388333.333333334</v>
      </c>
      <c r="AD61" s="5">
        <f t="shared" si="7"/>
        <v>3550000</v>
      </c>
    </row>
    <row r="62" spans="12:30" x14ac:dyDescent="0.2">
      <c r="L62" s="21">
        <f t="shared" si="0"/>
        <v>0</v>
      </c>
      <c r="M62" s="11">
        <v>500000</v>
      </c>
      <c r="N62" s="5">
        <f t="shared" si="1"/>
        <v>-3317241.3793103537</v>
      </c>
      <c r="O62" s="5">
        <f t="shared" si="2"/>
        <v>4655.1724137931033</v>
      </c>
      <c r="P62" s="5">
        <f t="shared" si="3"/>
        <v>-3416903.6334913224</v>
      </c>
      <c r="T62" s="11">
        <v>4300</v>
      </c>
      <c r="U62" t="str">
        <f t="shared" si="5"/>
        <v>C</v>
      </c>
      <c r="V62" s="5">
        <f t="shared" si="8"/>
        <v>3350000</v>
      </c>
      <c r="W62" s="5">
        <f t="shared" si="9"/>
        <v>10940000</v>
      </c>
      <c r="X62" s="5">
        <f t="shared" si="10"/>
        <v>18335000</v>
      </c>
      <c r="Y62" s="5">
        <f t="shared" si="6"/>
        <v>14290000</v>
      </c>
      <c r="AA62" s="5">
        <f t="shared" si="11"/>
        <v>15121666.666666666</v>
      </c>
      <c r="AB62" s="5">
        <f t="shared" si="12"/>
        <v>11096388.88888889</v>
      </c>
      <c r="AC62" s="5">
        <f t="shared" si="13"/>
        <v>14646388.88888889</v>
      </c>
      <c r="AD62" s="5">
        <f t="shared" si="7"/>
        <v>3550000</v>
      </c>
    </row>
    <row r="63" spans="12:30" x14ac:dyDescent="0.2">
      <c r="L63" s="21">
        <f t="shared" si="0"/>
        <v>0</v>
      </c>
      <c r="M63" s="11">
        <v>510000</v>
      </c>
      <c r="N63" s="5">
        <f t="shared" si="1"/>
        <v>-3312586.2068965607</v>
      </c>
      <c r="O63" s="5">
        <f t="shared" si="2"/>
        <v>4655.1724137931033</v>
      </c>
      <c r="P63" s="5">
        <f t="shared" si="3"/>
        <v>-3414241.7061611488</v>
      </c>
      <c r="T63" s="11">
        <v>4400</v>
      </c>
      <c r="U63" t="str">
        <f t="shared" si="5"/>
        <v>C</v>
      </c>
      <c r="V63" s="5">
        <f t="shared" si="8"/>
        <v>3350000</v>
      </c>
      <c r="W63" s="5">
        <f t="shared" si="9"/>
        <v>11095000</v>
      </c>
      <c r="X63" s="5">
        <f t="shared" si="10"/>
        <v>18490000</v>
      </c>
      <c r="Y63" s="5">
        <f t="shared" si="6"/>
        <v>14445000</v>
      </c>
      <c r="AA63" s="5">
        <f t="shared" si="11"/>
        <v>15473333.333333332</v>
      </c>
      <c r="AB63" s="5">
        <f t="shared" si="12"/>
        <v>11354444.444444444</v>
      </c>
      <c r="AC63" s="5">
        <f t="shared" si="13"/>
        <v>14904444.444444444</v>
      </c>
      <c r="AD63" s="5">
        <f t="shared" si="7"/>
        <v>3550000</v>
      </c>
    </row>
    <row r="64" spans="12:30" x14ac:dyDescent="0.2">
      <c r="L64" s="21">
        <f t="shared" si="0"/>
        <v>0</v>
      </c>
      <c r="M64" s="11">
        <v>520000</v>
      </c>
      <c r="N64" s="5">
        <f t="shared" si="1"/>
        <v>-3307931.0344827678</v>
      </c>
      <c r="O64" s="5">
        <f t="shared" si="2"/>
        <v>4655.1724137931033</v>
      </c>
      <c r="P64" s="5">
        <f t="shared" si="3"/>
        <v>-3411579.7788309753</v>
      </c>
      <c r="T64" s="11">
        <v>4500</v>
      </c>
      <c r="U64" t="str">
        <f t="shared" si="5"/>
        <v>C</v>
      </c>
      <c r="V64" s="5">
        <f t="shared" si="8"/>
        <v>3350000</v>
      </c>
      <c r="W64" s="5">
        <f t="shared" si="9"/>
        <v>11250000</v>
      </c>
      <c r="X64" s="5">
        <f t="shared" si="10"/>
        <v>18645000</v>
      </c>
      <c r="Y64" s="5">
        <f t="shared" si="6"/>
        <v>14600000</v>
      </c>
      <c r="AA64" s="5">
        <f t="shared" si="11"/>
        <v>15825000</v>
      </c>
      <c r="AB64" s="5">
        <f t="shared" si="12"/>
        <v>11612500</v>
      </c>
      <c r="AC64" s="5">
        <f t="shared" si="13"/>
        <v>15162500</v>
      </c>
      <c r="AD64" s="5">
        <f t="shared" si="7"/>
        <v>3550000</v>
      </c>
    </row>
    <row r="65" spans="12:30" x14ac:dyDescent="0.2">
      <c r="L65" s="21">
        <f t="shared" si="0"/>
        <v>0</v>
      </c>
      <c r="M65" s="11">
        <v>530000</v>
      </c>
      <c r="N65" s="5">
        <f t="shared" si="1"/>
        <v>-3303275.8620689749</v>
      </c>
      <c r="O65" s="5">
        <f t="shared" si="2"/>
        <v>4655.1724137931033</v>
      </c>
      <c r="P65" s="5">
        <f t="shared" si="3"/>
        <v>-3408917.8515008017</v>
      </c>
      <c r="T65" s="11">
        <v>4600</v>
      </c>
      <c r="U65" t="str">
        <f t="shared" si="5"/>
        <v>C</v>
      </c>
      <c r="V65" s="5">
        <f t="shared" si="8"/>
        <v>3350000</v>
      </c>
      <c r="W65" s="5">
        <f t="shared" si="9"/>
        <v>11405000</v>
      </c>
      <c r="X65" s="5">
        <f t="shared" si="10"/>
        <v>18800000</v>
      </c>
      <c r="Y65" s="5">
        <f t="shared" si="6"/>
        <v>14755000</v>
      </c>
      <c r="AA65" s="5">
        <f t="shared" si="11"/>
        <v>16176666.666666666</v>
      </c>
      <c r="AB65" s="5">
        <f t="shared" si="12"/>
        <v>11870555.555555556</v>
      </c>
      <c r="AC65" s="5">
        <f t="shared" si="13"/>
        <v>15420555.555555556</v>
      </c>
      <c r="AD65" s="5">
        <f t="shared" si="7"/>
        <v>3550000</v>
      </c>
    </row>
    <row r="66" spans="12:30" x14ac:dyDescent="0.2">
      <c r="L66" s="21">
        <f t="shared" si="0"/>
        <v>0</v>
      </c>
      <c r="M66" s="11">
        <v>540000</v>
      </c>
      <c r="N66" s="5">
        <f t="shared" si="1"/>
        <v>-3298620.689655182</v>
      </c>
      <c r="O66" s="5">
        <f t="shared" si="2"/>
        <v>4655.1724137931033</v>
      </c>
      <c r="P66" s="5">
        <f t="shared" si="3"/>
        <v>-3406255.9241706282</v>
      </c>
      <c r="T66" s="11">
        <v>4700</v>
      </c>
      <c r="U66" t="str">
        <f t="shared" si="5"/>
        <v>C</v>
      </c>
      <c r="V66" s="5">
        <f t="shared" si="8"/>
        <v>3350000</v>
      </c>
      <c r="W66" s="5">
        <f t="shared" si="9"/>
        <v>11560000</v>
      </c>
      <c r="X66" s="5">
        <f t="shared" si="10"/>
        <v>18955000</v>
      </c>
      <c r="Y66" s="5">
        <f t="shared" si="6"/>
        <v>14910000</v>
      </c>
      <c r="AA66" s="5">
        <f t="shared" si="11"/>
        <v>16528333.333333332</v>
      </c>
      <c r="AB66" s="5">
        <f t="shared" si="12"/>
        <v>12128611.111111112</v>
      </c>
      <c r="AC66" s="5">
        <f t="shared" si="13"/>
        <v>15678611.111111112</v>
      </c>
      <c r="AD66" s="5">
        <f t="shared" si="7"/>
        <v>3550000</v>
      </c>
    </row>
    <row r="67" spans="12:30" x14ac:dyDescent="0.2">
      <c r="L67" s="21">
        <f t="shared" si="0"/>
        <v>0</v>
      </c>
      <c r="M67" s="11">
        <v>550000</v>
      </c>
      <c r="N67" s="5">
        <f t="shared" si="1"/>
        <v>-3293965.517241389</v>
      </c>
      <c r="O67" s="5">
        <f t="shared" si="2"/>
        <v>4655.1724137931033</v>
      </c>
      <c r="P67" s="5">
        <f t="shared" si="3"/>
        <v>-3403593.9968404546</v>
      </c>
      <c r="T67" s="11">
        <v>4800</v>
      </c>
      <c r="U67" t="str">
        <f t="shared" si="5"/>
        <v>C</v>
      </c>
      <c r="V67" s="5">
        <f t="shared" si="8"/>
        <v>3350000</v>
      </c>
      <c r="W67" s="5">
        <f t="shared" si="9"/>
        <v>11715000</v>
      </c>
      <c r="X67" s="5">
        <f t="shared" si="10"/>
        <v>19110000</v>
      </c>
      <c r="Y67" s="5">
        <f t="shared" si="6"/>
        <v>15065000</v>
      </c>
      <c r="AA67" s="5">
        <f t="shared" si="11"/>
        <v>16880000</v>
      </c>
      <c r="AB67" s="5">
        <f t="shared" si="12"/>
        <v>12386666.666666668</v>
      </c>
      <c r="AC67" s="5">
        <f t="shared" si="13"/>
        <v>15936666.666666668</v>
      </c>
      <c r="AD67" s="5">
        <f t="shared" si="7"/>
        <v>3550000</v>
      </c>
    </row>
    <row r="68" spans="12:30" x14ac:dyDescent="0.2">
      <c r="L68" s="21">
        <f t="shared" si="0"/>
        <v>0</v>
      </c>
      <c r="M68" s="11">
        <v>560000</v>
      </c>
      <c r="N68" s="5">
        <f t="shared" si="1"/>
        <v>-3289310.3448275961</v>
      </c>
      <c r="O68" s="5">
        <f t="shared" si="2"/>
        <v>4655.1724137931033</v>
      </c>
      <c r="P68" s="5">
        <f t="shared" si="3"/>
        <v>-3400932.0695102811</v>
      </c>
      <c r="T68" s="11">
        <v>4900</v>
      </c>
      <c r="U68" t="str">
        <f t="shared" si="5"/>
        <v>D</v>
      </c>
      <c r="V68" s="5">
        <f t="shared" si="8"/>
        <v>3550000</v>
      </c>
      <c r="W68" s="5">
        <f t="shared" si="9"/>
        <v>12215000</v>
      </c>
      <c r="X68" s="5">
        <f t="shared" si="10"/>
        <v>19550000</v>
      </c>
      <c r="Y68" s="5">
        <f t="shared" si="6"/>
        <v>15765000</v>
      </c>
      <c r="AA68" s="5">
        <f t="shared" si="11"/>
        <v>17231666.666666664</v>
      </c>
      <c r="AB68" s="5">
        <f t="shared" si="12"/>
        <v>12644722.222222222</v>
      </c>
      <c r="AC68" s="5">
        <f t="shared" si="13"/>
        <v>16194722.222222222</v>
      </c>
      <c r="AD68" s="5">
        <f t="shared" si="7"/>
        <v>3550000</v>
      </c>
    </row>
    <row r="69" spans="12:30" x14ac:dyDescent="0.2">
      <c r="L69" s="21">
        <f t="shared" si="0"/>
        <v>0</v>
      </c>
      <c r="M69" s="11">
        <v>570000</v>
      </c>
      <c r="N69" s="5">
        <f t="shared" si="1"/>
        <v>-3284655.1724138032</v>
      </c>
      <c r="O69" s="5">
        <f t="shared" si="2"/>
        <v>4655.1724137931033</v>
      </c>
      <c r="P69" s="5">
        <f t="shared" si="3"/>
        <v>-3398270.1421801075</v>
      </c>
      <c r="T69" s="11">
        <v>5000</v>
      </c>
      <c r="U69" t="str">
        <f t="shared" si="5"/>
        <v>D</v>
      </c>
      <c r="V69" s="5">
        <f t="shared" si="8"/>
        <v>3550000</v>
      </c>
      <c r="W69" s="5">
        <f t="shared" si="9"/>
        <v>12715000</v>
      </c>
      <c r="X69" s="5">
        <f t="shared" si="10"/>
        <v>19990000</v>
      </c>
      <c r="Y69" s="5">
        <f t="shared" si="6"/>
        <v>16265000</v>
      </c>
      <c r="AA69" s="5">
        <f t="shared" si="11"/>
        <v>17583333.333333332</v>
      </c>
      <c r="AB69" s="5">
        <f t="shared" si="12"/>
        <v>12902777.777777778</v>
      </c>
      <c r="AC69" s="5">
        <f t="shared" si="13"/>
        <v>16452777.777777778</v>
      </c>
      <c r="AD69" s="5">
        <f t="shared" si="7"/>
        <v>3550000</v>
      </c>
    </row>
    <row r="70" spans="12:30" x14ac:dyDescent="0.2">
      <c r="L70" s="21">
        <f t="shared" si="0"/>
        <v>0</v>
      </c>
      <c r="M70" s="11">
        <v>580000</v>
      </c>
      <c r="N70" s="5">
        <f t="shared" si="1"/>
        <v>-3280000.0000000102</v>
      </c>
      <c r="O70" s="5">
        <f t="shared" si="2"/>
        <v>4655.1724137931033</v>
      </c>
      <c r="P70" s="5">
        <f t="shared" si="3"/>
        <v>-3395608.214849934</v>
      </c>
      <c r="T70" s="11">
        <v>5100</v>
      </c>
      <c r="U70" t="str">
        <f t="shared" si="5"/>
        <v>D</v>
      </c>
      <c r="V70" s="5">
        <f t="shared" si="8"/>
        <v>3550000</v>
      </c>
      <c r="W70" s="5">
        <f t="shared" si="9"/>
        <v>13215000</v>
      </c>
      <c r="X70" s="5">
        <f t="shared" si="10"/>
        <v>20430000</v>
      </c>
      <c r="Y70" s="5">
        <f t="shared" si="6"/>
        <v>16765000</v>
      </c>
      <c r="AA70" s="5">
        <f t="shared" si="11"/>
        <v>17935000</v>
      </c>
      <c r="AB70" s="5">
        <f t="shared" si="12"/>
        <v>13160833.333333334</v>
      </c>
      <c r="AC70" s="5">
        <f t="shared" si="13"/>
        <v>16710833.333333334</v>
      </c>
      <c r="AD70" s="5">
        <f t="shared" si="7"/>
        <v>3550000</v>
      </c>
    </row>
    <row r="71" spans="12:30" x14ac:dyDescent="0.2">
      <c r="L71" s="21">
        <f t="shared" si="0"/>
        <v>0</v>
      </c>
      <c r="M71" s="11">
        <v>590000</v>
      </c>
      <c r="N71" s="5">
        <f t="shared" si="1"/>
        <v>-3275344.8275862173</v>
      </c>
      <c r="O71" s="5">
        <f t="shared" si="2"/>
        <v>4655.1724137931033</v>
      </c>
      <c r="P71" s="5">
        <f t="shared" si="3"/>
        <v>-3392946.2875197604</v>
      </c>
      <c r="T71" s="11">
        <v>5200</v>
      </c>
      <c r="U71" t="str">
        <f t="shared" si="5"/>
        <v>D</v>
      </c>
      <c r="V71" s="5">
        <f t="shared" si="8"/>
        <v>3550000</v>
      </c>
      <c r="W71" s="5">
        <f t="shared" si="9"/>
        <v>13715000</v>
      </c>
      <c r="X71" s="5">
        <f t="shared" si="10"/>
        <v>20870000</v>
      </c>
      <c r="Y71" s="5">
        <f t="shared" si="6"/>
        <v>17265000</v>
      </c>
      <c r="AA71" s="5">
        <f t="shared" si="11"/>
        <v>18286666.666666664</v>
      </c>
      <c r="AB71" s="5">
        <f t="shared" si="12"/>
        <v>13418888.88888889</v>
      </c>
      <c r="AC71" s="5">
        <f t="shared" si="13"/>
        <v>16968888.888888888</v>
      </c>
      <c r="AD71" s="5">
        <f t="shared" si="7"/>
        <v>3550000</v>
      </c>
    </row>
    <row r="72" spans="12:30" x14ac:dyDescent="0.2">
      <c r="L72" s="21">
        <f t="shared" si="0"/>
        <v>0</v>
      </c>
      <c r="M72" s="11">
        <v>600000</v>
      </c>
      <c r="N72" s="5">
        <f t="shared" si="1"/>
        <v>-3270689.6551724244</v>
      </c>
      <c r="O72" s="5">
        <f t="shared" si="2"/>
        <v>4655.1724137931033</v>
      </c>
      <c r="P72" s="5">
        <f t="shared" si="3"/>
        <v>-3390284.3601895869</v>
      </c>
      <c r="T72" s="11">
        <v>5300</v>
      </c>
      <c r="U72" t="str">
        <f t="shared" si="5"/>
        <v>D</v>
      </c>
      <c r="V72" s="5">
        <f t="shared" si="8"/>
        <v>3550000</v>
      </c>
      <c r="W72" s="5">
        <f t="shared" si="9"/>
        <v>14215000</v>
      </c>
      <c r="X72" s="5">
        <f t="shared" si="10"/>
        <v>21310000</v>
      </c>
      <c r="Y72" s="5">
        <f t="shared" si="6"/>
        <v>17765000</v>
      </c>
      <c r="AA72" s="5">
        <f t="shared" si="11"/>
        <v>18638333.333333332</v>
      </c>
      <c r="AB72" s="5">
        <f t="shared" si="12"/>
        <v>13676944.444444446</v>
      </c>
      <c r="AC72" s="5">
        <f t="shared" si="13"/>
        <v>17226944.444444448</v>
      </c>
      <c r="AD72" s="5">
        <f t="shared" si="7"/>
        <v>3550000</v>
      </c>
    </row>
    <row r="73" spans="12:30" x14ac:dyDescent="0.2">
      <c r="L73" s="21">
        <f t="shared" si="0"/>
        <v>0</v>
      </c>
      <c r="M73" s="11">
        <v>610000</v>
      </c>
      <c r="N73" s="5">
        <f t="shared" si="1"/>
        <v>-3266034.4827586315</v>
      </c>
      <c r="O73" s="5">
        <f t="shared" si="2"/>
        <v>4655.1724137931033</v>
      </c>
      <c r="P73" s="5">
        <f t="shared" si="3"/>
        <v>-3387622.4328594133</v>
      </c>
      <c r="T73" s="11">
        <v>5400</v>
      </c>
      <c r="U73" t="str">
        <f t="shared" si="5"/>
        <v>D</v>
      </c>
      <c r="V73" s="5">
        <f t="shared" si="8"/>
        <v>3550000</v>
      </c>
      <c r="W73" s="5">
        <f t="shared" si="9"/>
        <v>14715000</v>
      </c>
      <c r="X73" s="5">
        <f t="shared" si="10"/>
        <v>21750000</v>
      </c>
      <c r="Y73" s="5">
        <f t="shared" si="6"/>
        <v>18265000</v>
      </c>
      <c r="AA73" s="5">
        <f t="shared" si="11"/>
        <v>18990000</v>
      </c>
      <c r="AB73" s="5">
        <f t="shared" si="12"/>
        <v>13935000</v>
      </c>
      <c r="AC73" s="5">
        <f t="shared" si="13"/>
        <v>17485000</v>
      </c>
      <c r="AD73" s="5">
        <f>IF(T73&gt;C$17,NA(),J$17)</f>
        <v>3550000</v>
      </c>
    </row>
    <row r="74" spans="12:30" x14ac:dyDescent="0.2">
      <c r="L74" s="21">
        <f t="shared" si="0"/>
        <v>0</v>
      </c>
      <c r="M74" s="11">
        <v>620000</v>
      </c>
      <c r="N74" s="5">
        <f t="shared" si="1"/>
        <v>-3261379.3103448385</v>
      </c>
      <c r="O74" s="5">
        <f t="shared" si="2"/>
        <v>4655.1724137931033</v>
      </c>
      <c r="P74" s="5">
        <f t="shared" si="3"/>
        <v>-3384960.5055292398</v>
      </c>
      <c r="T74" s="11">
        <v>5500</v>
      </c>
      <c r="U74" t="e">
        <f t="shared" si="5"/>
        <v>#N/A</v>
      </c>
      <c r="V74" s="5" t="e">
        <f t="shared" si="8"/>
        <v>#N/A</v>
      </c>
      <c r="W74" s="5" t="e">
        <f t="shared" si="9"/>
        <v>#N/A</v>
      </c>
      <c r="X74" s="5" t="e">
        <f t="shared" si="10"/>
        <v>#N/A</v>
      </c>
      <c r="Y74" s="5" t="e">
        <f t="shared" si="6"/>
        <v>#N/A</v>
      </c>
      <c r="AA74" s="5" t="e">
        <f t="shared" si="11"/>
        <v>#N/A</v>
      </c>
      <c r="AB74" s="5" t="e">
        <f t="shared" si="12"/>
        <v>#N/A</v>
      </c>
      <c r="AC74" s="5" t="e">
        <f t="shared" si="13"/>
        <v>#N/A</v>
      </c>
      <c r="AD74" s="5" t="e">
        <f t="shared" ref="AD74:AD89" si="17">IF(T74&gt;C$17,NA(),J$17)</f>
        <v>#N/A</v>
      </c>
    </row>
    <row r="75" spans="12:30" x14ac:dyDescent="0.2">
      <c r="L75" s="21">
        <f t="shared" si="0"/>
        <v>0</v>
      </c>
      <c r="M75" s="11">
        <v>630000</v>
      </c>
      <c r="N75" s="5">
        <f t="shared" si="1"/>
        <v>-3256724.1379310456</v>
      </c>
      <c r="O75" s="5">
        <f t="shared" si="2"/>
        <v>4655.1724137931033</v>
      </c>
      <c r="P75" s="5">
        <f t="shared" si="3"/>
        <v>-3382298.5781990662</v>
      </c>
      <c r="T75" s="11">
        <v>5600</v>
      </c>
      <c r="U75" t="e">
        <f t="shared" si="5"/>
        <v>#N/A</v>
      </c>
      <c r="V75" s="5" t="e">
        <f t="shared" si="8"/>
        <v>#N/A</v>
      </c>
      <c r="W75" s="5" t="e">
        <f t="shared" si="9"/>
        <v>#N/A</v>
      </c>
      <c r="X75" s="5" t="e">
        <f t="shared" si="10"/>
        <v>#N/A</v>
      </c>
      <c r="Y75" s="5" t="e">
        <f t="shared" si="6"/>
        <v>#N/A</v>
      </c>
      <c r="AA75" s="5" t="e">
        <f t="shared" si="11"/>
        <v>#N/A</v>
      </c>
      <c r="AB75" s="5" t="e">
        <f t="shared" si="12"/>
        <v>#N/A</v>
      </c>
      <c r="AC75" s="5" t="e">
        <f t="shared" si="13"/>
        <v>#N/A</v>
      </c>
      <c r="AD75" s="5" t="e">
        <f t="shared" si="17"/>
        <v>#N/A</v>
      </c>
    </row>
    <row r="76" spans="12:30" x14ac:dyDescent="0.2">
      <c r="L76" s="21">
        <f t="shared" ref="L76:L139" si="18">IF(M76&gt;I$17,0,IF(N75&lt;0,IF(N76&gt;0,M76,0),0))</f>
        <v>0</v>
      </c>
      <c r="M76" s="11">
        <v>640000</v>
      </c>
      <c r="N76" s="5">
        <f t="shared" si="1"/>
        <v>-3252068.9655172527</v>
      </c>
      <c r="O76" s="5">
        <f t="shared" si="2"/>
        <v>4655.1724137931033</v>
      </c>
      <c r="P76" s="5">
        <f t="shared" si="3"/>
        <v>-3379636.6508688927</v>
      </c>
      <c r="T76" s="11">
        <v>5700</v>
      </c>
      <c r="U76" t="e">
        <f t="shared" si="5"/>
        <v>#N/A</v>
      </c>
      <c r="V76" s="5" t="e">
        <f t="shared" si="8"/>
        <v>#N/A</v>
      </c>
      <c r="W76" s="5" t="e">
        <f t="shared" si="9"/>
        <v>#N/A</v>
      </c>
      <c r="X76" s="5" t="e">
        <f t="shared" si="10"/>
        <v>#N/A</v>
      </c>
      <c r="Y76" s="5" t="e">
        <f t="shared" si="6"/>
        <v>#N/A</v>
      </c>
      <c r="AA76" s="5" t="e">
        <f t="shared" si="11"/>
        <v>#N/A</v>
      </c>
      <c r="AB76" s="5" t="e">
        <f t="shared" si="12"/>
        <v>#N/A</v>
      </c>
      <c r="AC76" s="5" t="e">
        <f t="shared" si="13"/>
        <v>#N/A</v>
      </c>
      <c r="AD76" s="5" t="e">
        <f t="shared" si="17"/>
        <v>#N/A</v>
      </c>
    </row>
    <row r="77" spans="12:30" x14ac:dyDescent="0.2">
      <c r="L77" s="21">
        <f t="shared" si="18"/>
        <v>0</v>
      </c>
      <c r="M77" s="11">
        <v>650000</v>
      </c>
      <c r="N77" s="5">
        <f t="shared" ref="N77:N140" si="19">IF((I$17+1)&lt;=M77,NA(),N76+O77)</f>
        <v>-3247413.7931034598</v>
      </c>
      <c r="O77" s="5">
        <f t="shared" ref="O77:O140" si="20">IF(M77&gt;I$17,NA(),IF(M77&lt;=G$24,N$5,IF(M77&lt;=G$25,N$6,IF(M77&lt;=G$26,N$7,N$8))))</f>
        <v>4655.1724137931033</v>
      </c>
      <c r="P77" s="5">
        <f t="shared" ref="P77:P140" si="21">IF(M77&gt;I$17,NA(),P76+R$14)</f>
        <v>-3376974.7235387191</v>
      </c>
      <c r="T77" s="11">
        <v>5800</v>
      </c>
      <c r="U77" t="e">
        <f t="shared" si="5"/>
        <v>#N/A</v>
      </c>
      <c r="V77" s="5" t="e">
        <f t="shared" si="8"/>
        <v>#N/A</v>
      </c>
      <c r="W77" s="5" t="e">
        <f t="shared" si="9"/>
        <v>#N/A</v>
      </c>
      <c r="X77" s="5" t="e">
        <f t="shared" si="10"/>
        <v>#N/A</v>
      </c>
      <c r="Y77" s="5" t="e">
        <f t="shared" si="6"/>
        <v>#N/A</v>
      </c>
      <c r="AA77" s="5" t="e">
        <f t="shared" si="11"/>
        <v>#N/A</v>
      </c>
      <c r="AB77" s="5" t="e">
        <f t="shared" si="12"/>
        <v>#N/A</v>
      </c>
      <c r="AC77" s="5" t="e">
        <f t="shared" si="13"/>
        <v>#N/A</v>
      </c>
      <c r="AD77" s="5" t="e">
        <f t="shared" si="17"/>
        <v>#N/A</v>
      </c>
    </row>
    <row r="78" spans="12:30" x14ac:dyDescent="0.2">
      <c r="L78" s="21">
        <f t="shared" si="18"/>
        <v>0</v>
      </c>
      <c r="M78" s="11">
        <v>660000</v>
      </c>
      <c r="N78" s="5">
        <f t="shared" si="19"/>
        <v>-3242758.6206896668</v>
      </c>
      <c r="O78" s="5">
        <f t="shared" si="20"/>
        <v>4655.1724137931033</v>
      </c>
      <c r="P78" s="5">
        <f t="shared" si="21"/>
        <v>-3374312.7962085456</v>
      </c>
      <c r="T78" s="11">
        <v>5900</v>
      </c>
      <c r="U78" t="e">
        <f t="shared" si="5"/>
        <v>#N/A</v>
      </c>
      <c r="V78" s="5" t="e">
        <f t="shared" si="8"/>
        <v>#N/A</v>
      </c>
      <c r="W78" s="5" t="e">
        <f t="shared" si="9"/>
        <v>#N/A</v>
      </c>
      <c r="X78" s="5" t="e">
        <f t="shared" si="10"/>
        <v>#N/A</v>
      </c>
      <c r="Y78" s="5" t="e">
        <f t="shared" si="6"/>
        <v>#N/A</v>
      </c>
      <c r="AA78" s="5" t="e">
        <f t="shared" si="11"/>
        <v>#N/A</v>
      </c>
      <c r="AB78" s="5" t="e">
        <f t="shared" si="12"/>
        <v>#N/A</v>
      </c>
      <c r="AC78" s="5" t="e">
        <f t="shared" si="13"/>
        <v>#N/A</v>
      </c>
      <c r="AD78" s="5" t="e">
        <f t="shared" si="17"/>
        <v>#N/A</v>
      </c>
    </row>
    <row r="79" spans="12:30" x14ac:dyDescent="0.2">
      <c r="L79" s="21">
        <f t="shared" si="18"/>
        <v>0</v>
      </c>
      <c r="M79" s="11">
        <v>670000</v>
      </c>
      <c r="N79" s="5">
        <f t="shared" si="19"/>
        <v>-3238103.4482758739</v>
      </c>
      <c r="O79" s="5">
        <f t="shared" si="20"/>
        <v>4655.1724137931033</v>
      </c>
      <c r="P79" s="5">
        <f t="shared" si="21"/>
        <v>-3371650.868878372</v>
      </c>
      <c r="T79" s="11">
        <v>6000</v>
      </c>
      <c r="U79" t="e">
        <f t="shared" si="5"/>
        <v>#N/A</v>
      </c>
      <c r="V79" s="5" t="e">
        <f t="shared" si="8"/>
        <v>#N/A</v>
      </c>
      <c r="W79" s="5" t="e">
        <f t="shared" si="9"/>
        <v>#N/A</v>
      </c>
      <c r="X79" s="5" t="e">
        <f t="shared" si="10"/>
        <v>#N/A</v>
      </c>
      <c r="Y79" s="5" t="e">
        <f t="shared" si="6"/>
        <v>#N/A</v>
      </c>
      <c r="AA79" s="5" t="e">
        <f t="shared" si="11"/>
        <v>#N/A</v>
      </c>
      <c r="AB79" s="5" t="e">
        <f t="shared" si="12"/>
        <v>#N/A</v>
      </c>
      <c r="AC79" s="5" t="e">
        <f t="shared" si="13"/>
        <v>#N/A</v>
      </c>
      <c r="AD79" s="5" t="e">
        <f t="shared" si="17"/>
        <v>#N/A</v>
      </c>
    </row>
    <row r="80" spans="12:30" x14ac:dyDescent="0.2">
      <c r="L80" s="21">
        <f t="shared" si="18"/>
        <v>0</v>
      </c>
      <c r="M80" s="11">
        <v>680000</v>
      </c>
      <c r="N80" s="5">
        <f t="shared" si="19"/>
        <v>-3233448.275862081</v>
      </c>
      <c r="O80" s="5">
        <f t="shared" si="20"/>
        <v>4655.1724137931033</v>
      </c>
      <c r="P80" s="5">
        <f t="shared" si="21"/>
        <v>-3368988.9415481985</v>
      </c>
      <c r="T80" s="11">
        <v>6100</v>
      </c>
      <c r="U80" t="e">
        <f t="shared" si="5"/>
        <v>#N/A</v>
      </c>
      <c r="V80" s="5" t="e">
        <f t="shared" si="8"/>
        <v>#N/A</v>
      </c>
      <c r="W80" s="5" t="e">
        <f t="shared" si="9"/>
        <v>#N/A</v>
      </c>
      <c r="X80" s="5" t="e">
        <f t="shared" si="10"/>
        <v>#N/A</v>
      </c>
      <c r="Y80" s="5" t="e">
        <f t="shared" si="6"/>
        <v>#N/A</v>
      </c>
      <c r="AA80" s="5" t="e">
        <f t="shared" si="11"/>
        <v>#N/A</v>
      </c>
      <c r="AB80" s="5" t="e">
        <f t="shared" si="12"/>
        <v>#N/A</v>
      </c>
      <c r="AC80" s="5" t="e">
        <f t="shared" si="13"/>
        <v>#N/A</v>
      </c>
      <c r="AD80" s="5" t="e">
        <f t="shared" si="17"/>
        <v>#N/A</v>
      </c>
    </row>
    <row r="81" spans="12:30" x14ac:dyDescent="0.2">
      <c r="L81" s="21">
        <f t="shared" si="18"/>
        <v>0</v>
      </c>
      <c r="M81" s="11">
        <v>690000</v>
      </c>
      <c r="N81" s="5">
        <f t="shared" si="19"/>
        <v>-3228793.103448288</v>
      </c>
      <c r="O81" s="5">
        <f t="shared" si="20"/>
        <v>4655.1724137931033</v>
      </c>
      <c r="P81" s="5">
        <f t="shared" si="21"/>
        <v>-3366327.0142180249</v>
      </c>
      <c r="T81" s="11">
        <v>6200</v>
      </c>
      <c r="U81" t="e">
        <f t="shared" si="5"/>
        <v>#N/A</v>
      </c>
      <c r="V81" s="5" t="e">
        <f t="shared" si="8"/>
        <v>#N/A</v>
      </c>
      <c r="W81" s="5" t="e">
        <f t="shared" si="9"/>
        <v>#N/A</v>
      </c>
      <c r="X81" s="5" t="e">
        <f t="shared" si="10"/>
        <v>#N/A</v>
      </c>
      <c r="Y81" s="5" t="e">
        <f t="shared" si="6"/>
        <v>#N/A</v>
      </c>
      <c r="AA81" s="5" t="e">
        <f t="shared" si="11"/>
        <v>#N/A</v>
      </c>
      <c r="AB81" s="5" t="e">
        <f t="shared" si="12"/>
        <v>#N/A</v>
      </c>
      <c r="AC81" s="5" t="e">
        <f t="shared" si="13"/>
        <v>#N/A</v>
      </c>
      <c r="AD81" s="5" t="e">
        <f t="shared" si="17"/>
        <v>#N/A</v>
      </c>
    </row>
    <row r="82" spans="12:30" x14ac:dyDescent="0.2">
      <c r="L82" s="21">
        <f t="shared" si="18"/>
        <v>0</v>
      </c>
      <c r="M82" s="11">
        <v>700000</v>
      </c>
      <c r="N82" s="5">
        <f t="shared" si="19"/>
        <v>-3224137.9310344951</v>
      </c>
      <c r="O82" s="5">
        <f t="shared" si="20"/>
        <v>4655.1724137931033</v>
      </c>
      <c r="P82" s="5">
        <f t="shared" si="21"/>
        <v>-3363665.0868878514</v>
      </c>
      <c r="T82" s="11">
        <v>6300</v>
      </c>
      <c r="U82" t="e">
        <f t="shared" si="5"/>
        <v>#N/A</v>
      </c>
      <c r="V82" s="5" t="e">
        <f t="shared" si="8"/>
        <v>#N/A</v>
      </c>
      <c r="W82" s="5" t="e">
        <f t="shared" si="9"/>
        <v>#N/A</v>
      </c>
      <c r="X82" s="5" t="e">
        <f t="shared" si="10"/>
        <v>#N/A</v>
      </c>
      <c r="Y82" s="5" t="e">
        <f t="shared" si="6"/>
        <v>#N/A</v>
      </c>
      <c r="AA82" s="5" t="e">
        <f t="shared" si="11"/>
        <v>#N/A</v>
      </c>
      <c r="AB82" s="5" t="e">
        <f t="shared" si="12"/>
        <v>#N/A</v>
      </c>
      <c r="AC82" s="5" t="e">
        <f t="shared" si="13"/>
        <v>#N/A</v>
      </c>
      <c r="AD82" s="5" t="e">
        <f t="shared" si="17"/>
        <v>#N/A</v>
      </c>
    </row>
    <row r="83" spans="12:30" x14ac:dyDescent="0.2">
      <c r="L83" s="21">
        <f t="shared" si="18"/>
        <v>0</v>
      </c>
      <c r="M83" s="11">
        <v>710000</v>
      </c>
      <c r="N83" s="5">
        <f t="shared" si="19"/>
        <v>-3219482.7586207022</v>
      </c>
      <c r="O83" s="5">
        <f t="shared" si="20"/>
        <v>4655.1724137931033</v>
      </c>
      <c r="P83" s="5">
        <f t="shared" si="21"/>
        <v>-3361003.1595576778</v>
      </c>
      <c r="T83" s="11">
        <v>6400</v>
      </c>
      <c r="U83" t="e">
        <f t="shared" ref="U83:U89" si="22">IF(C$17&lt;T83,NA(),IF((C$17-C$16)&lt;T83,"D",IF((C$17-C$16-C$15)&lt;T83,"C",IF((C$17+C$16-C$15-C$14)&lt;T83,"B","A"))))</f>
        <v>#N/A</v>
      </c>
      <c r="V83" s="5" t="e">
        <f t="shared" si="8"/>
        <v>#N/A</v>
      </c>
      <c r="W83" s="5" t="e">
        <f t="shared" si="9"/>
        <v>#N/A</v>
      </c>
      <c r="X83" s="5" t="e">
        <f t="shared" si="10"/>
        <v>#N/A</v>
      </c>
      <c r="Y83" s="5" t="e">
        <f t="shared" si="6"/>
        <v>#N/A</v>
      </c>
      <c r="AA83" s="5" t="e">
        <f t="shared" si="11"/>
        <v>#N/A</v>
      </c>
      <c r="AB83" s="5" t="e">
        <f t="shared" si="12"/>
        <v>#N/A</v>
      </c>
      <c r="AC83" s="5" t="e">
        <f t="shared" si="13"/>
        <v>#N/A</v>
      </c>
      <c r="AD83" s="5" t="e">
        <f t="shared" si="17"/>
        <v>#N/A</v>
      </c>
    </row>
    <row r="84" spans="12:30" x14ac:dyDescent="0.2">
      <c r="L84" s="21">
        <f t="shared" si="18"/>
        <v>0</v>
      </c>
      <c r="M84" s="11">
        <v>720000</v>
      </c>
      <c r="N84" s="5">
        <f t="shared" si="19"/>
        <v>-3214827.5862069093</v>
      </c>
      <c r="O84" s="5">
        <f t="shared" si="20"/>
        <v>4655.1724137931033</v>
      </c>
      <c r="P84" s="5">
        <f t="shared" si="21"/>
        <v>-3358341.2322275043</v>
      </c>
      <c r="T84" s="11">
        <v>6500</v>
      </c>
      <c r="U84" t="e">
        <f t="shared" si="22"/>
        <v>#N/A</v>
      </c>
      <c r="V84" s="5" t="e">
        <f t="shared" si="8"/>
        <v>#N/A</v>
      </c>
      <c r="W84" s="5" t="e">
        <f t="shared" si="9"/>
        <v>#N/A</v>
      </c>
      <c r="X84" s="5" t="e">
        <f t="shared" si="10"/>
        <v>#N/A</v>
      </c>
      <c r="Y84" s="5" t="e">
        <f t="shared" ref="Y84:Y89" si="23">V84+W84</f>
        <v>#N/A</v>
      </c>
      <c r="AA84" s="5" t="e">
        <f t="shared" si="11"/>
        <v>#N/A</v>
      </c>
      <c r="AB84" s="5" t="e">
        <f t="shared" si="12"/>
        <v>#N/A</v>
      </c>
      <c r="AC84" s="5" t="e">
        <f t="shared" si="13"/>
        <v>#N/A</v>
      </c>
      <c r="AD84" s="5" t="e">
        <f t="shared" si="17"/>
        <v>#N/A</v>
      </c>
    </row>
    <row r="85" spans="12:30" x14ac:dyDescent="0.2">
      <c r="L85" s="21">
        <f t="shared" si="18"/>
        <v>0</v>
      </c>
      <c r="M85" s="11">
        <v>730000</v>
      </c>
      <c r="N85" s="5">
        <f t="shared" si="19"/>
        <v>-3210172.4137931163</v>
      </c>
      <c r="O85" s="5">
        <f t="shared" si="20"/>
        <v>4655.1724137931033</v>
      </c>
      <c r="P85" s="5">
        <f t="shared" si="21"/>
        <v>-3355679.3048973307</v>
      </c>
      <c r="T85" s="11">
        <v>6600</v>
      </c>
      <c r="U85" t="e">
        <f t="shared" si="22"/>
        <v>#N/A</v>
      </c>
      <c r="V85" s="5" t="e">
        <f t="shared" ref="V85:V89" si="24">IF(C$17&lt;T85,NA(),IF((C$17-C$16)&lt;T85,J$17,IF((C$17-C$16-C$15)&lt;T86,J$17-J$16,IF((C$17-C$16-C$15-C$14)&lt;T85,J$17-J$16-J$15,J$13+J$10))))</f>
        <v>#N/A</v>
      </c>
      <c r="W85" s="5" t="e">
        <f t="shared" ref="W85:W89" si="25">IF(U85="A",T$20*D$13,IF(U85="B",T$20*D$14,IF(U85="C",T$20*D$15,IF(U85="D",T$20*D$16,NA()))))+W84</f>
        <v>#N/A</v>
      </c>
      <c r="X85" s="5" t="e">
        <f t="shared" ref="X85:X89" si="26">IF(U85="A",T$20*E$13,IF(U85="B",T$20*E$14,IF(U85="C",T$20*E$15,IF(U85="D",T$20*E$16,NA()))))+X84</f>
        <v>#N/A</v>
      </c>
      <c r="Y85" s="5" t="e">
        <f t="shared" si="23"/>
        <v>#N/A</v>
      </c>
      <c r="AA85" s="5" t="e">
        <f t="shared" ref="AA85:AA89" si="27">IF(T85&gt;C$17,NA(),T85*D$35)</f>
        <v>#N/A</v>
      </c>
      <c r="AB85" s="5" t="e">
        <f t="shared" ref="AB85:AB89" si="28">IF(T85&gt;C$17,NA(),T85*D$36)</f>
        <v>#N/A</v>
      </c>
      <c r="AC85" s="5" t="e">
        <f t="shared" ref="AC85:AC89" si="29">AB85+AD85</f>
        <v>#N/A</v>
      </c>
      <c r="AD85" s="5" t="e">
        <f t="shared" si="17"/>
        <v>#N/A</v>
      </c>
    </row>
    <row r="86" spans="12:30" x14ac:dyDescent="0.2">
      <c r="L86" s="21">
        <f t="shared" si="18"/>
        <v>0</v>
      </c>
      <c r="M86" s="11">
        <v>740000</v>
      </c>
      <c r="N86" s="5">
        <f t="shared" si="19"/>
        <v>-3205517.2413793234</v>
      </c>
      <c r="O86" s="5">
        <f t="shared" si="20"/>
        <v>4655.1724137931033</v>
      </c>
      <c r="P86" s="5">
        <f t="shared" si="21"/>
        <v>-3353017.3775671571</v>
      </c>
      <c r="T86" s="11">
        <v>6700</v>
      </c>
      <c r="U86" t="e">
        <f t="shared" si="22"/>
        <v>#N/A</v>
      </c>
      <c r="V86" s="5" t="e">
        <f t="shared" si="24"/>
        <v>#N/A</v>
      </c>
      <c r="W86" s="5" t="e">
        <f t="shared" si="25"/>
        <v>#N/A</v>
      </c>
      <c r="X86" s="5" t="e">
        <f t="shared" si="26"/>
        <v>#N/A</v>
      </c>
      <c r="Y86" s="5" t="e">
        <f t="shared" si="23"/>
        <v>#N/A</v>
      </c>
      <c r="AA86" s="5" t="e">
        <f t="shared" si="27"/>
        <v>#N/A</v>
      </c>
      <c r="AB86" s="5" t="e">
        <f t="shared" si="28"/>
        <v>#N/A</v>
      </c>
      <c r="AC86" s="5" t="e">
        <f t="shared" si="29"/>
        <v>#N/A</v>
      </c>
      <c r="AD86" s="5" t="e">
        <f t="shared" si="17"/>
        <v>#N/A</v>
      </c>
    </row>
    <row r="87" spans="12:30" x14ac:dyDescent="0.2">
      <c r="L87" s="21">
        <f t="shared" si="18"/>
        <v>0</v>
      </c>
      <c r="M87" s="11">
        <v>750000</v>
      </c>
      <c r="N87" s="5">
        <f t="shared" si="19"/>
        <v>-3200862.0689655305</v>
      </c>
      <c r="O87" s="5">
        <f t="shared" si="20"/>
        <v>4655.1724137931033</v>
      </c>
      <c r="P87" s="5">
        <f t="shared" si="21"/>
        <v>-3350355.4502369836</v>
      </c>
      <c r="T87" s="11">
        <v>6800</v>
      </c>
      <c r="U87" t="e">
        <f t="shared" si="22"/>
        <v>#N/A</v>
      </c>
      <c r="V87" s="5" t="e">
        <f t="shared" si="24"/>
        <v>#N/A</v>
      </c>
      <c r="W87" s="5" t="e">
        <f t="shared" si="25"/>
        <v>#N/A</v>
      </c>
      <c r="X87" s="5" t="e">
        <f t="shared" si="26"/>
        <v>#N/A</v>
      </c>
      <c r="Y87" s="5" t="e">
        <f t="shared" si="23"/>
        <v>#N/A</v>
      </c>
      <c r="AA87" s="5" t="e">
        <f t="shared" si="27"/>
        <v>#N/A</v>
      </c>
      <c r="AB87" s="5" t="e">
        <f t="shared" si="28"/>
        <v>#N/A</v>
      </c>
      <c r="AC87" s="5" t="e">
        <f t="shared" si="29"/>
        <v>#N/A</v>
      </c>
      <c r="AD87" s="5" t="e">
        <f t="shared" si="17"/>
        <v>#N/A</v>
      </c>
    </row>
    <row r="88" spans="12:30" x14ac:dyDescent="0.2">
      <c r="L88" s="21">
        <f t="shared" si="18"/>
        <v>0</v>
      </c>
      <c r="M88" s="11">
        <v>760000</v>
      </c>
      <c r="N88" s="5">
        <f t="shared" si="19"/>
        <v>-3196206.8965517376</v>
      </c>
      <c r="O88" s="5">
        <f t="shared" si="20"/>
        <v>4655.1724137931033</v>
      </c>
      <c r="P88" s="5">
        <f t="shared" si="21"/>
        <v>-3347693.52290681</v>
      </c>
      <c r="T88" s="11">
        <v>6900</v>
      </c>
      <c r="U88" t="e">
        <f t="shared" si="22"/>
        <v>#N/A</v>
      </c>
      <c r="V88" s="5" t="e">
        <f t="shared" si="24"/>
        <v>#N/A</v>
      </c>
      <c r="W88" s="5" t="e">
        <f t="shared" si="25"/>
        <v>#N/A</v>
      </c>
      <c r="X88" s="5" t="e">
        <f t="shared" si="26"/>
        <v>#N/A</v>
      </c>
      <c r="Y88" s="5" t="e">
        <f t="shared" si="23"/>
        <v>#N/A</v>
      </c>
      <c r="AA88" s="5" t="e">
        <f t="shared" si="27"/>
        <v>#N/A</v>
      </c>
      <c r="AB88" s="5" t="e">
        <f t="shared" si="28"/>
        <v>#N/A</v>
      </c>
      <c r="AC88" s="5" t="e">
        <f t="shared" si="29"/>
        <v>#N/A</v>
      </c>
      <c r="AD88" s="5" t="e">
        <f t="shared" si="17"/>
        <v>#N/A</v>
      </c>
    </row>
    <row r="89" spans="12:30" x14ac:dyDescent="0.2">
      <c r="L89" s="21">
        <f t="shared" si="18"/>
        <v>0</v>
      </c>
      <c r="M89" s="11">
        <v>770000</v>
      </c>
      <c r="N89" s="5">
        <f t="shared" si="19"/>
        <v>-3191551.7241379446</v>
      </c>
      <c r="O89" s="5">
        <f t="shared" si="20"/>
        <v>4655.1724137931033</v>
      </c>
      <c r="P89" s="5">
        <f t="shared" si="21"/>
        <v>-3345031.5955766365</v>
      </c>
      <c r="T89" s="11">
        <v>7000</v>
      </c>
      <c r="U89" t="e">
        <f t="shared" si="22"/>
        <v>#N/A</v>
      </c>
      <c r="V89" s="5" t="e">
        <f t="shared" si="24"/>
        <v>#N/A</v>
      </c>
      <c r="W89" s="5" t="e">
        <f t="shared" si="25"/>
        <v>#N/A</v>
      </c>
      <c r="X89" s="5" t="e">
        <f t="shared" si="26"/>
        <v>#N/A</v>
      </c>
      <c r="Y89" s="5" t="e">
        <f t="shared" si="23"/>
        <v>#N/A</v>
      </c>
      <c r="AA89" s="5" t="e">
        <f t="shared" si="27"/>
        <v>#N/A</v>
      </c>
      <c r="AB89" s="5" t="e">
        <f t="shared" si="28"/>
        <v>#N/A</v>
      </c>
      <c r="AC89" s="5" t="e">
        <f t="shared" si="29"/>
        <v>#N/A</v>
      </c>
      <c r="AD89" s="5" t="e">
        <f t="shared" si="17"/>
        <v>#N/A</v>
      </c>
    </row>
    <row r="90" spans="12:30" x14ac:dyDescent="0.2">
      <c r="L90" s="21">
        <f t="shared" si="18"/>
        <v>0</v>
      </c>
      <c r="M90" s="11">
        <v>780000</v>
      </c>
      <c r="N90" s="5">
        <f t="shared" si="19"/>
        <v>-3186896.5517241517</v>
      </c>
      <c r="O90" s="5">
        <f t="shared" si="20"/>
        <v>4655.1724137931033</v>
      </c>
      <c r="P90" s="5">
        <f t="shared" si="21"/>
        <v>-3342369.6682464629</v>
      </c>
      <c r="T90" s="5"/>
    </row>
    <row r="91" spans="12:30" x14ac:dyDescent="0.2">
      <c r="L91" s="21">
        <f t="shared" si="18"/>
        <v>0</v>
      </c>
      <c r="M91" s="11">
        <v>790000</v>
      </c>
      <c r="N91" s="5">
        <f t="shared" si="19"/>
        <v>-3182241.3793103588</v>
      </c>
      <c r="O91" s="5">
        <f t="shared" si="20"/>
        <v>4655.1724137931033</v>
      </c>
      <c r="P91" s="5">
        <f t="shared" si="21"/>
        <v>-3339707.7409162894</v>
      </c>
      <c r="T91" s="5"/>
    </row>
    <row r="92" spans="12:30" x14ac:dyDescent="0.2">
      <c r="L92" s="21">
        <f t="shared" si="18"/>
        <v>0</v>
      </c>
      <c r="M92" s="11">
        <v>800000</v>
      </c>
      <c r="N92" s="5">
        <f t="shared" si="19"/>
        <v>-3177586.2068965659</v>
      </c>
      <c r="O92" s="5">
        <f t="shared" si="20"/>
        <v>4655.1724137931033</v>
      </c>
      <c r="P92" s="5">
        <f t="shared" si="21"/>
        <v>-3337045.8135861158</v>
      </c>
      <c r="T92" s="5"/>
    </row>
    <row r="93" spans="12:30" x14ac:dyDescent="0.2">
      <c r="L93" s="21">
        <f t="shared" si="18"/>
        <v>0</v>
      </c>
      <c r="M93" s="11">
        <v>810000</v>
      </c>
      <c r="N93" s="5">
        <f t="shared" si="19"/>
        <v>-3172931.0344827729</v>
      </c>
      <c r="O93" s="5">
        <f t="shared" si="20"/>
        <v>4655.1724137931033</v>
      </c>
      <c r="P93" s="5">
        <f t="shared" si="21"/>
        <v>-3334383.8862559423</v>
      </c>
      <c r="T93" s="5"/>
    </row>
    <row r="94" spans="12:30" x14ac:dyDescent="0.2">
      <c r="L94" s="21">
        <f t="shared" si="18"/>
        <v>0</v>
      </c>
      <c r="M94" s="11">
        <v>820000</v>
      </c>
      <c r="N94" s="5">
        <f t="shared" si="19"/>
        <v>-3168275.86206898</v>
      </c>
      <c r="O94" s="5">
        <f t="shared" si="20"/>
        <v>4655.1724137931033</v>
      </c>
      <c r="P94" s="5">
        <f t="shared" si="21"/>
        <v>-3331721.9589257687</v>
      </c>
      <c r="T94" s="5"/>
    </row>
    <row r="95" spans="12:30" x14ac:dyDescent="0.2">
      <c r="L95" s="21">
        <f t="shared" si="18"/>
        <v>0</v>
      </c>
      <c r="M95" s="11">
        <v>830000</v>
      </c>
      <c r="N95" s="5">
        <f t="shared" si="19"/>
        <v>-3163620.6896551871</v>
      </c>
      <c r="O95" s="5">
        <f t="shared" si="20"/>
        <v>4655.1724137931033</v>
      </c>
      <c r="P95" s="5">
        <f t="shared" si="21"/>
        <v>-3329060.0315955952</v>
      </c>
      <c r="T95" s="5"/>
    </row>
    <row r="96" spans="12:30" x14ac:dyDescent="0.2">
      <c r="L96" s="21">
        <f t="shared" si="18"/>
        <v>0</v>
      </c>
      <c r="M96" s="11">
        <v>840000</v>
      </c>
      <c r="N96" s="5">
        <f t="shared" si="19"/>
        <v>-3158965.5172413941</v>
      </c>
      <c r="O96" s="5">
        <f t="shared" si="20"/>
        <v>4655.1724137931033</v>
      </c>
      <c r="P96" s="5">
        <f t="shared" si="21"/>
        <v>-3326398.1042654216</v>
      </c>
      <c r="T96" s="5"/>
    </row>
    <row r="97" spans="12:20" x14ac:dyDescent="0.2">
      <c r="L97" s="21">
        <f t="shared" si="18"/>
        <v>0</v>
      </c>
      <c r="M97" s="11">
        <v>850000</v>
      </c>
      <c r="N97" s="5">
        <f t="shared" si="19"/>
        <v>-3154310.3448276012</v>
      </c>
      <c r="O97" s="5">
        <f t="shared" si="20"/>
        <v>4655.1724137931033</v>
      </c>
      <c r="P97" s="5">
        <f t="shared" si="21"/>
        <v>-3323736.1769352481</v>
      </c>
      <c r="T97" s="5"/>
    </row>
    <row r="98" spans="12:20" x14ac:dyDescent="0.2">
      <c r="L98" s="21">
        <f t="shared" si="18"/>
        <v>0</v>
      </c>
      <c r="M98" s="11">
        <v>860000</v>
      </c>
      <c r="N98" s="5">
        <f t="shared" si="19"/>
        <v>-3149655.1724138083</v>
      </c>
      <c r="O98" s="5">
        <f t="shared" si="20"/>
        <v>4655.1724137931033</v>
      </c>
      <c r="P98" s="5">
        <f t="shared" si="21"/>
        <v>-3321074.2496050745</v>
      </c>
      <c r="T98" s="5"/>
    </row>
    <row r="99" spans="12:20" x14ac:dyDescent="0.2">
      <c r="L99" s="21">
        <f t="shared" si="18"/>
        <v>0</v>
      </c>
      <c r="M99" s="11">
        <v>870000</v>
      </c>
      <c r="N99" s="5">
        <f t="shared" si="19"/>
        <v>-3145000.0000000154</v>
      </c>
      <c r="O99" s="5">
        <f t="shared" si="20"/>
        <v>4655.1724137931033</v>
      </c>
      <c r="P99" s="5">
        <f t="shared" si="21"/>
        <v>-3318412.322274901</v>
      </c>
      <c r="T99" s="5"/>
    </row>
    <row r="100" spans="12:20" x14ac:dyDescent="0.2">
      <c r="L100" s="21">
        <f t="shared" si="18"/>
        <v>0</v>
      </c>
      <c r="M100" s="11">
        <v>880000</v>
      </c>
      <c r="N100" s="5">
        <f t="shared" si="19"/>
        <v>-3140344.8275862224</v>
      </c>
      <c r="O100" s="5">
        <f t="shared" si="20"/>
        <v>4655.1724137931033</v>
      </c>
      <c r="P100" s="5">
        <f t="shared" si="21"/>
        <v>-3315750.3949447274</v>
      </c>
      <c r="T100" s="5"/>
    </row>
    <row r="101" spans="12:20" x14ac:dyDescent="0.2">
      <c r="L101" s="21">
        <f t="shared" si="18"/>
        <v>0</v>
      </c>
      <c r="M101" s="11">
        <v>890000</v>
      </c>
      <c r="N101" s="5">
        <f t="shared" si="19"/>
        <v>-3135689.6551724295</v>
      </c>
      <c r="O101" s="5">
        <f t="shared" si="20"/>
        <v>4655.1724137931033</v>
      </c>
      <c r="P101" s="5">
        <f t="shared" si="21"/>
        <v>-3313088.4676145539</v>
      </c>
      <c r="T101" s="5"/>
    </row>
    <row r="102" spans="12:20" x14ac:dyDescent="0.2">
      <c r="L102" s="21">
        <f t="shared" si="18"/>
        <v>0</v>
      </c>
      <c r="M102" s="11">
        <v>900000</v>
      </c>
      <c r="N102" s="5">
        <f t="shared" si="19"/>
        <v>-3131034.4827586366</v>
      </c>
      <c r="O102" s="5">
        <f t="shared" si="20"/>
        <v>4655.1724137931033</v>
      </c>
      <c r="P102" s="5">
        <f t="shared" si="21"/>
        <v>-3310426.5402843803</v>
      </c>
      <c r="T102" s="5"/>
    </row>
    <row r="103" spans="12:20" x14ac:dyDescent="0.2">
      <c r="L103" s="21">
        <f t="shared" si="18"/>
        <v>0</v>
      </c>
      <c r="M103" s="11">
        <v>910000</v>
      </c>
      <c r="N103" s="5">
        <f t="shared" si="19"/>
        <v>-3126379.3103448437</v>
      </c>
      <c r="O103" s="5">
        <f t="shared" si="20"/>
        <v>4655.1724137931033</v>
      </c>
      <c r="P103" s="5">
        <f t="shared" si="21"/>
        <v>-3307764.6129542068</v>
      </c>
      <c r="T103" s="5"/>
    </row>
    <row r="104" spans="12:20" x14ac:dyDescent="0.2">
      <c r="L104" s="21">
        <f t="shared" si="18"/>
        <v>0</v>
      </c>
      <c r="M104" s="11">
        <v>920000</v>
      </c>
      <c r="N104" s="5">
        <f t="shared" si="19"/>
        <v>-3121724.1379310507</v>
      </c>
      <c r="O104" s="5">
        <f t="shared" si="20"/>
        <v>4655.1724137931033</v>
      </c>
      <c r="P104" s="5">
        <f t="shared" si="21"/>
        <v>-3305102.6856240332</v>
      </c>
      <c r="T104" s="5"/>
    </row>
    <row r="105" spans="12:20" x14ac:dyDescent="0.2">
      <c r="L105" s="21">
        <f t="shared" si="18"/>
        <v>0</v>
      </c>
      <c r="M105" s="11">
        <v>930000</v>
      </c>
      <c r="N105" s="5">
        <f t="shared" si="19"/>
        <v>-3117068.9655172578</v>
      </c>
      <c r="O105" s="5">
        <f t="shared" si="20"/>
        <v>4655.1724137931033</v>
      </c>
      <c r="P105" s="5">
        <f t="shared" si="21"/>
        <v>-3302440.7582938597</v>
      </c>
      <c r="T105" s="5"/>
    </row>
    <row r="106" spans="12:20" x14ac:dyDescent="0.2">
      <c r="L106" s="21">
        <f t="shared" si="18"/>
        <v>0</v>
      </c>
      <c r="M106" s="11">
        <v>940000</v>
      </c>
      <c r="N106" s="5">
        <f t="shared" si="19"/>
        <v>-3112413.7931034649</v>
      </c>
      <c r="O106" s="5">
        <f t="shared" si="20"/>
        <v>4655.1724137931033</v>
      </c>
      <c r="P106" s="5">
        <f t="shared" si="21"/>
        <v>-3299778.8309636861</v>
      </c>
      <c r="T106" s="5"/>
    </row>
    <row r="107" spans="12:20" x14ac:dyDescent="0.2">
      <c r="L107" s="21">
        <f t="shared" si="18"/>
        <v>0</v>
      </c>
      <c r="M107" s="11">
        <v>950000</v>
      </c>
      <c r="N107" s="5">
        <f t="shared" si="19"/>
        <v>-3107758.620689672</v>
      </c>
      <c r="O107" s="5">
        <f t="shared" si="20"/>
        <v>4655.1724137931033</v>
      </c>
      <c r="P107" s="5">
        <f t="shared" si="21"/>
        <v>-3297116.9036335126</v>
      </c>
      <c r="T107" s="5"/>
    </row>
    <row r="108" spans="12:20" x14ac:dyDescent="0.2">
      <c r="L108" s="21">
        <f t="shared" si="18"/>
        <v>0</v>
      </c>
      <c r="M108" s="11">
        <v>960000</v>
      </c>
      <c r="N108" s="5">
        <f t="shared" si="19"/>
        <v>-3103103.448275879</v>
      </c>
      <c r="O108" s="5">
        <f t="shared" si="20"/>
        <v>4655.1724137931033</v>
      </c>
      <c r="P108" s="5">
        <f t="shared" si="21"/>
        <v>-3294454.976303339</v>
      </c>
      <c r="T108" s="5"/>
    </row>
    <row r="109" spans="12:20" x14ac:dyDescent="0.2">
      <c r="L109" s="21">
        <f t="shared" si="18"/>
        <v>0</v>
      </c>
      <c r="M109" s="11">
        <v>970000</v>
      </c>
      <c r="N109" s="5">
        <f t="shared" si="19"/>
        <v>-3098448.2758620861</v>
      </c>
      <c r="O109" s="5">
        <f t="shared" si="20"/>
        <v>4655.1724137931033</v>
      </c>
      <c r="P109" s="5">
        <f t="shared" si="21"/>
        <v>-3291793.0489731655</v>
      </c>
      <c r="T109" s="5"/>
    </row>
    <row r="110" spans="12:20" x14ac:dyDescent="0.2">
      <c r="L110" s="21">
        <f t="shared" si="18"/>
        <v>0</v>
      </c>
      <c r="M110" s="11">
        <v>980000</v>
      </c>
      <c r="N110" s="5">
        <f t="shared" si="19"/>
        <v>-3093793.1034482932</v>
      </c>
      <c r="O110" s="5">
        <f t="shared" si="20"/>
        <v>4655.1724137931033</v>
      </c>
      <c r="P110" s="5">
        <f t="shared" si="21"/>
        <v>-3289131.1216429919</v>
      </c>
      <c r="T110" s="5"/>
    </row>
    <row r="111" spans="12:20" x14ac:dyDescent="0.2">
      <c r="L111" s="21">
        <f t="shared" si="18"/>
        <v>0</v>
      </c>
      <c r="M111" s="11">
        <v>990000</v>
      </c>
      <c r="N111" s="5">
        <f t="shared" si="19"/>
        <v>-3089137.9310345002</v>
      </c>
      <c r="O111" s="5">
        <f t="shared" si="20"/>
        <v>4655.1724137931033</v>
      </c>
      <c r="P111" s="5">
        <f t="shared" si="21"/>
        <v>-3286469.1943128183</v>
      </c>
      <c r="T111" s="5"/>
    </row>
    <row r="112" spans="12:20" x14ac:dyDescent="0.2">
      <c r="L112" s="21">
        <f t="shared" si="18"/>
        <v>0</v>
      </c>
      <c r="M112" s="11">
        <v>1000000</v>
      </c>
      <c r="N112" s="5">
        <f t="shared" si="19"/>
        <v>-3084482.7586207073</v>
      </c>
      <c r="O112" s="5">
        <f t="shared" si="20"/>
        <v>4655.1724137931033</v>
      </c>
      <c r="P112" s="5">
        <f t="shared" si="21"/>
        <v>-3283807.2669826448</v>
      </c>
      <c r="T112" s="5"/>
    </row>
    <row r="113" spans="12:20" x14ac:dyDescent="0.2">
      <c r="L113" s="21">
        <f t="shared" si="18"/>
        <v>0</v>
      </c>
      <c r="M113" s="11">
        <v>1010000</v>
      </c>
      <c r="N113" s="5">
        <f t="shared" si="19"/>
        <v>-3079827.5862069144</v>
      </c>
      <c r="O113" s="5">
        <f t="shared" si="20"/>
        <v>4655.1724137931033</v>
      </c>
      <c r="P113" s="5">
        <f t="shared" si="21"/>
        <v>-3281145.3396524712</v>
      </c>
      <c r="T113" s="5"/>
    </row>
    <row r="114" spans="12:20" x14ac:dyDescent="0.2">
      <c r="L114" s="21">
        <f t="shared" si="18"/>
        <v>0</v>
      </c>
      <c r="M114" s="11">
        <v>1020000</v>
      </c>
      <c r="N114" s="5">
        <f t="shared" si="19"/>
        <v>-3075172.4137931215</v>
      </c>
      <c r="O114" s="5">
        <f t="shared" si="20"/>
        <v>4655.1724137931033</v>
      </c>
      <c r="P114" s="5">
        <f t="shared" si="21"/>
        <v>-3278483.4123222977</v>
      </c>
      <c r="T114" s="5"/>
    </row>
    <row r="115" spans="12:20" x14ac:dyDescent="0.2">
      <c r="L115" s="21">
        <f t="shared" si="18"/>
        <v>0</v>
      </c>
      <c r="M115" s="11">
        <v>1030000</v>
      </c>
      <c r="N115" s="5">
        <f t="shared" si="19"/>
        <v>-3070517.2413793285</v>
      </c>
      <c r="O115" s="5">
        <f t="shared" si="20"/>
        <v>4655.1724137931033</v>
      </c>
      <c r="P115" s="5">
        <f t="shared" si="21"/>
        <v>-3275821.4849921241</v>
      </c>
      <c r="T115" s="5"/>
    </row>
    <row r="116" spans="12:20" x14ac:dyDescent="0.2">
      <c r="L116" s="21">
        <f t="shared" si="18"/>
        <v>0</v>
      </c>
      <c r="M116" s="11">
        <v>1040000</v>
      </c>
      <c r="N116" s="5">
        <f t="shared" si="19"/>
        <v>-3065862.0689655356</v>
      </c>
      <c r="O116" s="5">
        <f t="shared" si="20"/>
        <v>4655.1724137931033</v>
      </c>
      <c r="P116" s="5">
        <f t="shared" si="21"/>
        <v>-3273159.5576619506</v>
      </c>
      <c r="T116" s="5"/>
    </row>
    <row r="117" spans="12:20" x14ac:dyDescent="0.2">
      <c r="L117" s="21">
        <f t="shared" si="18"/>
        <v>0</v>
      </c>
      <c r="M117" s="11">
        <v>1050000</v>
      </c>
      <c r="N117" s="5">
        <f t="shared" si="19"/>
        <v>-3061206.8965517427</v>
      </c>
      <c r="O117" s="5">
        <f t="shared" si="20"/>
        <v>4655.1724137931033</v>
      </c>
      <c r="P117" s="5">
        <f t="shared" si="21"/>
        <v>-3270497.630331777</v>
      </c>
      <c r="T117" s="5"/>
    </row>
    <row r="118" spans="12:20" x14ac:dyDescent="0.2">
      <c r="L118" s="21">
        <f t="shared" si="18"/>
        <v>0</v>
      </c>
      <c r="M118" s="11">
        <v>1060000</v>
      </c>
      <c r="N118" s="5">
        <f t="shared" si="19"/>
        <v>-3056551.7241379498</v>
      </c>
      <c r="O118" s="5">
        <f t="shared" si="20"/>
        <v>4655.1724137931033</v>
      </c>
      <c r="P118" s="5">
        <f t="shared" si="21"/>
        <v>-3267835.7030016035</v>
      </c>
      <c r="T118" s="5"/>
    </row>
    <row r="119" spans="12:20" x14ac:dyDescent="0.2">
      <c r="L119" s="21">
        <f t="shared" si="18"/>
        <v>0</v>
      </c>
      <c r="M119" s="11">
        <v>1070000</v>
      </c>
      <c r="N119" s="5">
        <f t="shared" si="19"/>
        <v>-3051896.5517241568</v>
      </c>
      <c r="O119" s="5">
        <f t="shared" si="20"/>
        <v>4655.1724137931033</v>
      </c>
      <c r="P119" s="5">
        <f t="shared" si="21"/>
        <v>-3265173.7756714299</v>
      </c>
      <c r="T119" s="5"/>
    </row>
    <row r="120" spans="12:20" x14ac:dyDescent="0.2">
      <c r="L120" s="21">
        <f t="shared" si="18"/>
        <v>0</v>
      </c>
      <c r="M120" s="11">
        <v>1080000</v>
      </c>
      <c r="N120" s="5">
        <f t="shared" si="19"/>
        <v>-3047241.3793103639</v>
      </c>
      <c r="O120" s="5">
        <f t="shared" si="20"/>
        <v>4655.1724137931033</v>
      </c>
      <c r="P120" s="5">
        <f t="shared" si="21"/>
        <v>-3262511.8483412564</v>
      </c>
      <c r="T120" s="5"/>
    </row>
    <row r="121" spans="12:20" x14ac:dyDescent="0.2">
      <c r="L121" s="21">
        <f t="shared" si="18"/>
        <v>0</v>
      </c>
      <c r="M121" s="11">
        <v>1090000</v>
      </c>
      <c r="N121" s="5">
        <f t="shared" si="19"/>
        <v>-3042586.206896571</v>
      </c>
      <c r="O121" s="5">
        <f t="shared" si="20"/>
        <v>4655.1724137931033</v>
      </c>
      <c r="P121" s="5">
        <f t="shared" si="21"/>
        <v>-3259849.9210110828</v>
      </c>
      <c r="T121" s="5"/>
    </row>
    <row r="122" spans="12:20" x14ac:dyDescent="0.2">
      <c r="L122" s="21">
        <f t="shared" si="18"/>
        <v>0</v>
      </c>
      <c r="M122" s="11">
        <v>1100000</v>
      </c>
      <c r="N122" s="5">
        <f t="shared" si="19"/>
        <v>-3037931.0344827781</v>
      </c>
      <c r="O122" s="5">
        <f t="shared" si="20"/>
        <v>4655.1724137931033</v>
      </c>
      <c r="P122" s="5">
        <f t="shared" si="21"/>
        <v>-3257187.9936809093</v>
      </c>
      <c r="T122" s="5"/>
    </row>
    <row r="123" spans="12:20" x14ac:dyDescent="0.2">
      <c r="L123" s="21">
        <f t="shared" si="18"/>
        <v>0</v>
      </c>
      <c r="M123" s="11">
        <v>1110000</v>
      </c>
      <c r="N123" s="5">
        <f t="shared" si="19"/>
        <v>-3033275.8620689851</v>
      </c>
      <c r="O123" s="5">
        <f t="shared" si="20"/>
        <v>4655.1724137931033</v>
      </c>
      <c r="P123" s="5">
        <f t="shared" si="21"/>
        <v>-3254526.0663507357</v>
      </c>
      <c r="T123" s="5"/>
    </row>
    <row r="124" spans="12:20" x14ac:dyDescent="0.2">
      <c r="L124" s="21">
        <f t="shared" si="18"/>
        <v>0</v>
      </c>
      <c r="M124" s="11">
        <v>1120000</v>
      </c>
      <c r="N124" s="5">
        <f t="shared" si="19"/>
        <v>-3028620.6896551922</v>
      </c>
      <c r="O124" s="5">
        <f t="shared" si="20"/>
        <v>4655.1724137931033</v>
      </c>
      <c r="P124" s="5">
        <f t="shared" si="21"/>
        <v>-3251864.1390205622</v>
      </c>
      <c r="T124" s="5"/>
    </row>
    <row r="125" spans="12:20" x14ac:dyDescent="0.2">
      <c r="L125" s="21">
        <f t="shared" si="18"/>
        <v>0</v>
      </c>
      <c r="M125" s="11">
        <v>1130000</v>
      </c>
      <c r="N125" s="5">
        <f t="shared" si="19"/>
        <v>-3023965.5172413993</v>
      </c>
      <c r="O125" s="5">
        <f t="shared" si="20"/>
        <v>4655.1724137931033</v>
      </c>
      <c r="P125" s="5">
        <f t="shared" si="21"/>
        <v>-3249202.2116903886</v>
      </c>
      <c r="T125" s="5"/>
    </row>
    <row r="126" spans="12:20" x14ac:dyDescent="0.2">
      <c r="L126" s="21">
        <f t="shared" si="18"/>
        <v>0</v>
      </c>
      <c r="M126" s="11">
        <v>1140000</v>
      </c>
      <c r="N126" s="5">
        <f t="shared" si="19"/>
        <v>-3019310.3448276063</v>
      </c>
      <c r="O126" s="5">
        <f t="shared" si="20"/>
        <v>4655.1724137931033</v>
      </c>
      <c r="P126" s="5">
        <f t="shared" si="21"/>
        <v>-3246540.2843602151</v>
      </c>
      <c r="T126" s="5"/>
    </row>
    <row r="127" spans="12:20" x14ac:dyDescent="0.2">
      <c r="L127" s="21">
        <f t="shared" si="18"/>
        <v>0</v>
      </c>
      <c r="M127" s="11">
        <v>1150000</v>
      </c>
      <c r="N127" s="5">
        <f t="shared" si="19"/>
        <v>-3014655.1724138134</v>
      </c>
      <c r="O127" s="5">
        <f t="shared" si="20"/>
        <v>4655.1724137931033</v>
      </c>
      <c r="P127" s="5">
        <f t="shared" si="21"/>
        <v>-3243878.3570300415</v>
      </c>
    </row>
    <row r="128" spans="12:20" x14ac:dyDescent="0.2">
      <c r="L128" s="21">
        <f t="shared" si="18"/>
        <v>0</v>
      </c>
      <c r="M128" s="11">
        <v>1160000</v>
      </c>
      <c r="N128" s="5">
        <f t="shared" si="19"/>
        <v>-3010000.0000000205</v>
      </c>
      <c r="O128" s="5">
        <f t="shared" si="20"/>
        <v>4655.1724137931033</v>
      </c>
      <c r="P128" s="5">
        <f t="shared" si="21"/>
        <v>-3241216.429699868</v>
      </c>
    </row>
    <row r="129" spans="12:16" x14ac:dyDescent="0.2">
      <c r="L129" s="21">
        <f t="shared" si="18"/>
        <v>0</v>
      </c>
      <c r="M129" s="11">
        <v>1170000</v>
      </c>
      <c r="N129" s="5">
        <f t="shared" si="19"/>
        <v>-3005344.8275862276</v>
      </c>
      <c r="O129" s="5">
        <f t="shared" si="20"/>
        <v>4655.1724137931033</v>
      </c>
      <c r="P129" s="5">
        <f t="shared" si="21"/>
        <v>-3238554.5023696944</v>
      </c>
    </row>
    <row r="130" spans="12:16" x14ac:dyDescent="0.2">
      <c r="L130" s="21">
        <f t="shared" si="18"/>
        <v>0</v>
      </c>
      <c r="M130" s="11">
        <v>1180000</v>
      </c>
      <c r="N130" s="5">
        <f t="shared" si="19"/>
        <v>-3000689.6551724346</v>
      </c>
      <c r="O130" s="5">
        <f t="shared" si="20"/>
        <v>4655.1724137931033</v>
      </c>
      <c r="P130" s="5">
        <f t="shared" si="21"/>
        <v>-3235892.5750395209</v>
      </c>
    </row>
    <row r="131" spans="12:16" x14ac:dyDescent="0.2">
      <c r="L131" s="21">
        <f t="shared" si="18"/>
        <v>0</v>
      </c>
      <c r="M131" s="11">
        <v>1190000</v>
      </c>
      <c r="N131" s="5">
        <f t="shared" si="19"/>
        <v>-2996034.4827586417</v>
      </c>
      <c r="O131" s="5">
        <f t="shared" si="20"/>
        <v>4655.1724137931033</v>
      </c>
      <c r="P131" s="5">
        <f t="shared" si="21"/>
        <v>-3233230.6477093473</v>
      </c>
    </row>
    <row r="132" spans="12:16" x14ac:dyDescent="0.2">
      <c r="L132" s="21">
        <f t="shared" si="18"/>
        <v>0</v>
      </c>
      <c r="M132" s="11">
        <v>1200000</v>
      </c>
      <c r="N132" s="5">
        <f t="shared" si="19"/>
        <v>-2991379.3103448488</v>
      </c>
      <c r="O132" s="5">
        <f t="shared" si="20"/>
        <v>4655.1724137931033</v>
      </c>
      <c r="P132" s="5">
        <f t="shared" si="21"/>
        <v>-3230568.7203791738</v>
      </c>
    </row>
    <row r="133" spans="12:16" x14ac:dyDescent="0.2">
      <c r="L133" s="21">
        <f t="shared" si="18"/>
        <v>0</v>
      </c>
      <c r="M133" s="11">
        <v>1210000</v>
      </c>
      <c r="N133" s="5">
        <f t="shared" si="19"/>
        <v>-2986724.1379310559</v>
      </c>
      <c r="O133" s="5">
        <f t="shared" si="20"/>
        <v>4655.1724137931033</v>
      </c>
      <c r="P133" s="5">
        <f t="shared" si="21"/>
        <v>-3227906.7930490002</v>
      </c>
    </row>
    <row r="134" spans="12:16" x14ac:dyDescent="0.2">
      <c r="L134" s="21">
        <f t="shared" si="18"/>
        <v>0</v>
      </c>
      <c r="M134" s="11">
        <v>1220000</v>
      </c>
      <c r="N134" s="5">
        <f t="shared" si="19"/>
        <v>-2982068.9655172629</v>
      </c>
      <c r="O134" s="5">
        <f t="shared" si="20"/>
        <v>4655.1724137931033</v>
      </c>
      <c r="P134" s="5">
        <f t="shared" si="21"/>
        <v>-3225244.8657188267</v>
      </c>
    </row>
    <row r="135" spans="12:16" x14ac:dyDescent="0.2">
      <c r="L135" s="21">
        <f t="shared" si="18"/>
        <v>0</v>
      </c>
      <c r="M135" s="11">
        <v>1230000</v>
      </c>
      <c r="N135" s="5">
        <f t="shared" si="19"/>
        <v>-2977413.79310347</v>
      </c>
      <c r="O135" s="5">
        <f t="shared" si="20"/>
        <v>4655.1724137931033</v>
      </c>
      <c r="P135" s="5">
        <f t="shared" si="21"/>
        <v>-3222582.9383886531</v>
      </c>
    </row>
    <row r="136" spans="12:16" x14ac:dyDescent="0.2">
      <c r="L136" s="21">
        <f t="shared" si="18"/>
        <v>0</v>
      </c>
      <c r="M136" s="11">
        <v>1240000</v>
      </c>
      <c r="N136" s="5">
        <f t="shared" si="19"/>
        <v>-2972758.6206896771</v>
      </c>
      <c r="O136" s="5">
        <f t="shared" si="20"/>
        <v>4655.1724137931033</v>
      </c>
      <c r="P136" s="5">
        <f t="shared" si="21"/>
        <v>-3219921.0110584795</v>
      </c>
    </row>
    <row r="137" spans="12:16" x14ac:dyDescent="0.2">
      <c r="L137" s="21">
        <f t="shared" si="18"/>
        <v>0</v>
      </c>
      <c r="M137" s="11">
        <v>1250000</v>
      </c>
      <c r="N137" s="5">
        <f t="shared" si="19"/>
        <v>-2968103.4482758841</v>
      </c>
      <c r="O137" s="5">
        <f t="shared" si="20"/>
        <v>4655.1724137931033</v>
      </c>
      <c r="P137" s="5">
        <f t="shared" si="21"/>
        <v>-3217259.083728306</v>
      </c>
    </row>
    <row r="138" spans="12:16" x14ac:dyDescent="0.2">
      <c r="L138" s="21">
        <f t="shared" si="18"/>
        <v>0</v>
      </c>
      <c r="M138" s="11">
        <v>1260000</v>
      </c>
      <c r="N138" s="5">
        <f t="shared" si="19"/>
        <v>-2963448.2758620912</v>
      </c>
      <c r="O138" s="5">
        <f t="shared" si="20"/>
        <v>4655.1724137931033</v>
      </c>
      <c r="P138" s="5">
        <f t="shared" si="21"/>
        <v>-3214597.1563981324</v>
      </c>
    </row>
    <row r="139" spans="12:16" x14ac:dyDescent="0.2">
      <c r="L139" s="21">
        <f t="shared" si="18"/>
        <v>0</v>
      </c>
      <c r="M139" s="11">
        <v>1270000</v>
      </c>
      <c r="N139" s="5">
        <f t="shared" si="19"/>
        <v>-2958793.1034482983</v>
      </c>
      <c r="O139" s="5">
        <f t="shared" si="20"/>
        <v>4655.1724137931033</v>
      </c>
      <c r="P139" s="5">
        <f t="shared" si="21"/>
        <v>-3211935.2290679589</v>
      </c>
    </row>
    <row r="140" spans="12:16" x14ac:dyDescent="0.2">
      <c r="L140" s="21">
        <f t="shared" ref="L140:L203" si="30">IF(M140&gt;I$17,0,IF(N139&lt;0,IF(N140&gt;0,M140,0),0))</f>
        <v>0</v>
      </c>
      <c r="M140" s="11">
        <v>1280000</v>
      </c>
      <c r="N140" s="5">
        <f t="shared" si="19"/>
        <v>-2954137.9310345054</v>
      </c>
      <c r="O140" s="5">
        <f t="shared" si="20"/>
        <v>4655.1724137931033</v>
      </c>
      <c r="P140" s="5">
        <f t="shared" si="21"/>
        <v>-3209273.3017377853</v>
      </c>
    </row>
    <row r="141" spans="12:16" x14ac:dyDescent="0.2">
      <c r="L141" s="21">
        <f t="shared" si="30"/>
        <v>0</v>
      </c>
      <c r="M141" s="11">
        <v>1290000</v>
      </c>
      <c r="N141" s="5">
        <f t="shared" ref="N141:N204" si="31">IF((I$17+1)&lt;=M141,NA(),N140+O141)</f>
        <v>-2949482.7586207124</v>
      </c>
      <c r="O141" s="5">
        <f t="shared" ref="O141:O204" si="32">IF(M141&gt;I$17,NA(),IF(M141&lt;=G$24,N$5,IF(M141&lt;=G$25,N$6,IF(M141&lt;=G$26,N$7,N$8))))</f>
        <v>4655.1724137931033</v>
      </c>
      <c r="P141" s="5">
        <f t="shared" ref="P141:P204" si="33">IF(M141&gt;I$17,NA(),P140+R$14)</f>
        <v>-3206611.3744076118</v>
      </c>
    </row>
    <row r="142" spans="12:16" x14ac:dyDescent="0.2">
      <c r="L142" s="21">
        <f t="shared" si="30"/>
        <v>0</v>
      </c>
      <c r="M142" s="11">
        <v>1300000</v>
      </c>
      <c r="N142" s="5">
        <f t="shared" si="31"/>
        <v>-2944827.5862069195</v>
      </c>
      <c r="O142" s="5">
        <f t="shared" si="32"/>
        <v>4655.1724137931033</v>
      </c>
      <c r="P142" s="5">
        <f t="shared" si="33"/>
        <v>-3203949.4470774382</v>
      </c>
    </row>
    <row r="143" spans="12:16" x14ac:dyDescent="0.2">
      <c r="L143" s="21">
        <f t="shared" si="30"/>
        <v>0</v>
      </c>
      <c r="M143" s="11">
        <v>1310000</v>
      </c>
      <c r="N143" s="5">
        <f t="shared" si="31"/>
        <v>-2940172.4137931266</v>
      </c>
      <c r="O143" s="5">
        <f t="shared" si="32"/>
        <v>4655.1724137931033</v>
      </c>
      <c r="P143" s="5">
        <f t="shared" si="33"/>
        <v>-3201287.5197472647</v>
      </c>
    </row>
    <row r="144" spans="12:16" x14ac:dyDescent="0.2">
      <c r="L144" s="21">
        <f t="shared" si="30"/>
        <v>0</v>
      </c>
      <c r="M144" s="11">
        <v>1320000</v>
      </c>
      <c r="N144" s="5">
        <f t="shared" si="31"/>
        <v>-2935517.2413793337</v>
      </c>
      <c r="O144" s="5">
        <f t="shared" si="32"/>
        <v>4655.1724137931033</v>
      </c>
      <c r="P144" s="5">
        <f t="shared" si="33"/>
        <v>-3198625.5924170911</v>
      </c>
    </row>
    <row r="145" spans="12:16" x14ac:dyDescent="0.2">
      <c r="L145" s="21">
        <f t="shared" si="30"/>
        <v>0</v>
      </c>
      <c r="M145" s="11">
        <v>1330000</v>
      </c>
      <c r="N145" s="5">
        <f t="shared" si="31"/>
        <v>-2930862.0689655407</v>
      </c>
      <c r="O145" s="5">
        <f t="shared" si="32"/>
        <v>4655.1724137931033</v>
      </c>
      <c r="P145" s="5">
        <f t="shared" si="33"/>
        <v>-3195963.6650869176</v>
      </c>
    </row>
    <row r="146" spans="12:16" x14ac:dyDescent="0.2">
      <c r="L146" s="21">
        <f t="shared" si="30"/>
        <v>0</v>
      </c>
      <c r="M146" s="11">
        <v>1340000</v>
      </c>
      <c r="N146" s="5">
        <f t="shared" si="31"/>
        <v>-2926206.8965517478</v>
      </c>
      <c r="O146" s="5">
        <f t="shared" si="32"/>
        <v>4655.1724137931033</v>
      </c>
      <c r="P146" s="5">
        <f t="shared" si="33"/>
        <v>-3193301.737756744</v>
      </c>
    </row>
    <row r="147" spans="12:16" x14ac:dyDescent="0.2">
      <c r="L147" s="21">
        <f t="shared" si="30"/>
        <v>0</v>
      </c>
      <c r="M147" s="11">
        <v>1350000</v>
      </c>
      <c r="N147" s="5">
        <f t="shared" si="31"/>
        <v>-2921551.7241379549</v>
      </c>
      <c r="O147" s="5">
        <f t="shared" si="32"/>
        <v>4655.1724137931033</v>
      </c>
      <c r="P147" s="5">
        <f t="shared" si="33"/>
        <v>-3190639.8104265705</v>
      </c>
    </row>
    <row r="148" spans="12:16" x14ac:dyDescent="0.2">
      <c r="L148" s="21">
        <f t="shared" si="30"/>
        <v>0</v>
      </c>
      <c r="M148" s="11">
        <v>1360000</v>
      </c>
      <c r="N148" s="5">
        <f t="shared" si="31"/>
        <v>-2916896.551724162</v>
      </c>
      <c r="O148" s="5">
        <f t="shared" si="32"/>
        <v>4655.1724137931033</v>
      </c>
      <c r="P148" s="5">
        <f t="shared" si="33"/>
        <v>-3187977.8830963969</v>
      </c>
    </row>
    <row r="149" spans="12:16" x14ac:dyDescent="0.2">
      <c r="L149" s="21">
        <f t="shared" si="30"/>
        <v>0</v>
      </c>
      <c r="M149" s="11">
        <v>1370000</v>
      </c>
      <c r="N149" s="5">
        <f t="shared" si="31"/>
        <v>-2912241.379310369</v>
      </c>
      <c r="O149" s="5">
        <f t="shared" si="32"/>
        <v>4655.1724137931033</v>
      </c>
      <c r="P149" s="5">
        <f t="shared" si="33"/>
        <v>-3185315.9557662234</v>
      </c>
    </row>
    <row r="150" spans="12:16" x14ac:dyDescent="0.2">
      <c r="L150" s="21">
        <f t="shared" si="30"/>
        <v>0</v>
      </c>
      <c r="M150" s="11">
        <v>1380000</v>
      </c>
      <c r="N150" s="5">
        <f t="shared" si="31"/>
        <v>-2907586.2068965761</v>
      </c>
      <c r="O150" s="5">
        <f t="shared" si="32"/>
        <v>4655.1724137931033</v>
      </c>
      <c r="P150" s="5">
        <f t="shared" si="33"/>
        <v>-3182654.0284360498</v>
      </c>
    </row>
    <row r="151" spans="12:16" x14ac:dyDescent="0.2">
      <c r="L151" s="21">
        <f t="shared" si="30"/>
        <v>0</v>
      </c>
      <c r="M151" s="11">
        <v>1390000</v>
      </c>
      <c r="N151" s="5">
        <f t="shared" si="31"/>
        <v>-2902931.0344827832</v>
      </c>
      <c r="O151" s="5">
        <f t="shared" si="32"/>
        <v>4655.1724137931033</v>
      </c>
      <c r="P151" s="5">
        <f t="shared" si="33"/>
        <v>-3179992.1011058763</v>
      </c>
    </row>
    <row r="152" spans="12:16" x14ac:dyDescent="0.2">
      <c r="L152" s="21">
        <f t="shared" si="30"/>
        <v>0</v>
      </c>
      <c r="M152" s="11">
        <v>1400000</v>
      </c>
      <c r="N152" s="5">
        <f t="shared" si="31"/>
        <v>-2898275.8620689902</v>
      </c>
      <c r="O152" s="5">
        <f t="shared" si="32"/>
        <v>4655.1724137931033</v>
      </c>
      <c r="P152" s="5">
        <f t="shared" si="33"/>
        <v>-3177330.1737757027</v>
      </c>
    </row>
    <row r="153" spans="12:16" x14ac:dyDescent="0.2">
      <c r="L153" s="21">
        <f t="shared" si="30"/>
        <v>0</v>
      </c>
      <c r="M153" s="11">
        <v>1410000</v>
      </c>
      <c r="N153" s="5">
        <f t="shared" si="31"/>
        <v>-2893620.6896551973</v>
      </c>
      <c r="O153" s="5">
        <f t="shared" si="32"/>
        <v>4655.1724137931033</v>
      </c>
      <c r="P153" s="5">
        <f t="shared" si="33"/>
        <v>-3174668.2464455292</v>
      </c>
    </row>
    <row r="154" spans="12:16" x14ac:dyDescent="0.2">
      <c r="L154" s="21">
        <f t="shared" si="30"/>
        <v>0</v>
      </c>
      <c r="M154" s="11">
        <v>1420000</v>
      </c>
      <c r="N154" s="5">
        <f t="shared" si="31"/>
        <v>-2888965.5172414044</v>
      </c>
      <c r="O154" s="5">
        <f t="shared" si="32"/>
        <v>4655.1724137931033</v>
      </c>
      <c r="P154" s="5">
        <f t="shared" si="33"/>
        <v>-3172006.3191153556</v>
      </c>
    </row>
    <row r="155" spans="12:16" x14ac:dyDescent="0.2">
      <c r="L155" s="21">
        <f t="shared" si="30"/>
        <v>0</v>
      </c>
      <c r="M155" s="11">
        <v>1430000</v>
      </c>
      <c r="N155" s="5">
        <f t="shared" si="31"/>
        <v>-2884310.3448276115</v>
      </c>
      <c r="O155" s="5">
        <f t="shared" si="32"/>
        <v>4655.1724137931033</v>
      </c>
      <c r="P155" s="5">
        <f t="shared" si="33"/>
        <v>-3169344.3917851821</v>
      </c>
    </row>
    <row r="156" spans="12:16" x14ac:dyDescent="0.2">
      <c r="L156" s="21">
        <f t="shared" si="30"/>
        <v>0</v>
      </c>
      <c r="M156" s="11">
        <v>1440000</v>
      </c>
      <c r="N156" s="5">
        <f t="shared" si="31"/>
        <v>-2879655.1724138185</v>
      </c>
      <c r="O156" s="5">
        <f t="shared" si="32"/>
        <v>4655.1724137931033</v>
      </c>
      <c r="P156" s="5">
        <f t="shared" si="33"/>
        <v>-3166682.4644550085</v>
      </c>
    </row>
    <row r="157" spans="12:16" x14ac:dyDescent="0.2">
      <c r="L157" s="21">
        <f t="shared" si="30"/>
        <v>0</v>
      </c>
      <c r="M157" s="11">
        <v>1450000</v>
      </c>
      <c r="N157" s="5">
        <f t="shared" si="31"/>
        <v>-2875000.0000000256</v>
      </c>
      <c r="O157" s="5">
        <f t="shared" si="32"/>
        <v>4655.1724137931033</v>
      </c>
      <c r="P157" s="5">
        <f t="shared" si="33"/>
        <v>-3164020.537124835</v>
      </c>
    </row>
    <row r="158" spans="12:16" x14ac:dyDescent="0.2">
      <c r="L158" s="21">
        <f t="shared" si="30"/>
        <v>0</v>
      </c>
      <c r="M158" s="11">
        <v>1460000</v>
      </c>
      <c r="N158" s="5">
        <f t="shared" si="31"/>
        <v>-2870344.8275862327</v>
      </c>
      <c r="O158" s="5">
        <f t="shared" si="32"/>
        <v>4655.1724137931033</v>
      </c>
      <c r="P158" s="5">
        <f t="shared" si="33"/>
        <v>-3161358.6097946614</v>
      </c>
    </row>
    <row r="159" spans="12:16" x14ac:dyDescent="0.2">
      <c r="L159" s="21">
        <f t="shared" si="30"/>
        <v>0</v>
      </c>
      <c r="M159" s="11">
        <v>1470000</v>
      </c>
      <c r="N159" s="5">
        <f t="shared" si="31"/>
        <v>-2865689.6551724398</v>
      </c>
      <c r="O159" s="5">
        <f t="shared" si="32"/>
        <v>4655.1724137931033</v>
      </c>
      <c r="P159" s="5">
        <f t="shared" si="33"/>
        <v>-3158696.6824644879</v>
      </c>
    </row>
    <row r="160" spans="12:16" x14ac:dyDescent="0.2">
      <c r="L160" s="21">
        <f t="shared" si="30"/>
        <v>0</v>
      </c>
      <c r="M160" s="11">
        <v>1480000</v>
      </c>
      <c r="N160" s="5">
        <f t="shared" si="31"/>
        <v>-2861034.4827586468</v>
      </c>
      <c r="O160" s="5">
        <f t="shared" si="32"/>
        <v>4655.1724137931033</v>
      </c>
      <c r="P160" s="5">
        <f t="shared" si="33"/>
        <v>-3156034.7551343143</v>
      </c>
    </row>
    <row r="161" spans="12:16" x14ac:dyDescent="0.2">
      <c r="L161" s="21">
        <f t="shared" si="30"/>
        <v>0</v>
      </c>
      <c r="M161" s="11">
        <v>1490000</v>
      </c>
      <c r="N161" s="5">
        <f t="shared" si="31"/>
        <v>-2856379.3103448539</v>
      </c>
      <c r="O161" s="5">
        <f t="shared" si="32"/>
        <v>4655.1724137931033</v>
      </c>
      <c r="P161" s="5">
        <f t="shared" si="33"/>
        <v>-3153372.8278041407</v>
      </c>
    </row>
    <row r="162" spans="12:16" x14ac:dyDescent="0.2">
      <c r="L162" s="21">
        <f t="shared" si="30"/>
        <v>0</v>
      </c>
      <c r="M162" s="11">
        <v>1500000</v>
      </c>
      <c r="N162" s="5">
        <f t="shared" si="31"/>
        <v>-2851724.137931061</v>
      </c>
      <c r="O162" s="5">
        <f t="shared" si="32"/>
        <v>4655.1724137931033</v>
      </c>
      <c r="P162" s="5">
        <f t="shared" si="33"/>
        <v>-3150710.9004739672</v>
      </c>
    </row>
    <row r="163" spans="12:16" x14ac:dyDescent="0.2">
      <c r="L163" s="21">
        <f t="shared" si="30"/>
        <v>0</v>
      </c>
      <c r="M163" s="11">
        <v>1510000</v>
      </c>
      <c r="N163" s="5">
        <f t="shared" si="31"/>
        <v>-2847068.9655172681</v>
      </c>
      <c r="O163" s="5">
        <f t="shared" si="32"/>
        <v>4655.1724137931033</v>
      </c>
      <c r="P163" s="5">
        <f t="shared" si="33"/>
        <v>-3148048.9731437936</v>
      </c>
    </row>
    <row r="164" spans="12:16" x14ac:dyDescent="0.2">
      <c r="L164" s="21">
        <f t="shared" si="30"/>
        <v>0</v>
      </c>
      <c r="M164" s="11">
        <v>1520000</v>
      </c>
      <c r="N164" s="5">
        <f t="shared" si="31"/>
        <v>-2842413.7931034751</v>
      </c>
      <c r="O164" s="5">
        <f t="shared" si="32"/>
        <v>4655.1724137931033</v>
      </c>
      <c r="P164" s="5">
        <f t="shared" si="33"/>
        <v>-3145387.0458136201</v>
      </c>
    </row>
    <row r="165" spans="12:16" x14ac:dyDescent="0.2">
      <c r="L165" s="21">
        <f t="shared" si="30"/>
        <v>0</v>
      </c>
      <c r="M165" s="11">
        <v>1530000</v>
      </c>
      <c r="N165" s="5">
        <f t="shared" si="31"/>
        <v>-2837758.6206896822</v>
      </c>
      <c r="O165" s="5">
        <f t="shared" si="32"/>
        <v>4655.1724137931033</v>
      </c>
      <c r="P165" s="5">
        <f t="shared" si="33"/>
        <v>-3142725.1184834465</v>
      </c>
    </row>
    <row r="166" spans="12:16" x14ac:dyDescent="0.2">
      <c r="L166" s="21">
        <f t="shared" si="30"/>
        <v>0</v>
      </c>
      <c r="M166" s="11">
        <v>1540000</v>
      </c>
      <c r="N166" s="5">
        <f t="shared" si="31"/>
        <v>-2833103.4482758893</v>
      </c>
      <c r="O166" s="5">
        <f t="shared" si="32"/>
        <v>4655.1724137931033</v>
      </c>
      <c r="P166" s="5">
        <f t="shared" si="33"/>
        <v>-3140063.191153273</v>
      </c>
    </row>
    <row r="167" spans="12:16" x14ac:dyDescent="0.2">
      <c r="L167" s="21">
        <f t="shared" si="30"/>
        <v>0</v>
      </c>
      <c r="M167" s="11">
        <v>1550000</v>
      </c>
      <c r="N167" s="5">
        <f t="shared" si="31"/>
        <v>-2828448.2758620963</v>
      </c>
      <c r="O167" s="5">
        <f t="shared" si="32"/>
        <v>4655.1724137931033</v>
      </c>
      <c r="P167" s="5">
        <f t="shared" si="33"/>
        <v>-3137401.2638230994</v>
      </c>
    </row>
    <row r="168" spans="12:16" x14ac:dyDescent="0.2">
      <c r="L168" s="21">
        <f t="shared" si="30"/>
        <v>0</v>
      </c>
      <c r="M168" s="11">
        <v>1560000</v>
      </c>
      <c r="N168" s="5">
        <f t="shared" si="31"/>
        <v>-2823793.1034483034</v>
      </c>
      <c r="O168" s="5">
        <f t="shared" si="32"/>
        <v>4655.1724137931033</v>
      </c>
      <c r="P168" s="5">
        <f t="shared" si="33"/>
        <v>-3134739.3364929259</v>
      </c>
    </row>
    <row r="169" spans="12:16" x14ac:dyDescent="0.2">
      <c r="L169" s="21">
        <f t="shared" si="30"/>
        <v>0</v>
      </c>
      <c r="M169" s="11">
        <v>1570000</v>
      </c>
      <c r="N169" s="5">
        <f t="shared" si="31"/>
        <v>-2819137.9310345105</v>
      </c>
      <c r="O169" s="5">
        <f t="shared" si="32"/>
        <v>4655.1724137931033</v>
      </c>
      <c r="P169" s="5">
        <f t="shared" si="33"/>
        <v>-3132077.4091627523</v>
      </c>
    </row>
    <row r="170" spans="12:16" x14ac:dyDescent="0.2">
      <c r="L170" s="21">
        <f t="shared" si="30"/>
        <v>0</v>
      </c>
      <c r="M170" s="11">
        <v>1580000</v>
      </c>
      <c r="N170" s="5">
        <f t="shared" si="31"/>
        <v>-2814482.7586207176</v>
      </c>
      <c r="O170" s="5">
        <f t="shared" si="32"/>
        <v>4655.1724137931033</v>
      </c>
      <c r="P170" s="5">
        <f t="shared" si="33"/>
        <v>-3129415.4818325788</v>
      </c>
    </row>
    <row r="171" spans="12:16" x14ac:dyDescent="0.2">
      <c r="L171" s="21">
        <f t="shared" si="30"/>
        <v>0</v>
      </c>
      <c r="M171" s="11">
        <v>1590000</v>
      </c>
      <c r="N171" s="5">
        <f t="shared" si="31"/>
        <v>-2809827.5862069246</v>
      </c>
      <c r="O171" s="5">
        <f t="shared" si="32"/>
        <v>4655.1724137931033</v>
      </c>
      <c r="P171" s="5">
        <f t="shared" si="33"/>
        <v>-3126753.5545024052</v>
      </c>
    </row>
    <row r="172" spans="12:16" x14ac:dyDescent="0.2">
      <c r="L172" s="21">
        <f t="shared" si="30"/>
        <v>0</v>
      </c>
      <c r="M172" s="11">
        <v>1600000</v>
      </c>
      <c r="N172" s="5">
        <f t="shared" si="31"/>
        <v>-2805172.4137931317</v>
      </c>
      <c r="O172" s="5">
        <f t="shared" si="32"/>
        <v>4655.1724137931033</v>
      </c>
      <c r="P172" s="5">
        <f t="shared" si="33"/>
        <v>-3124091.6271722317</v>
      </c>
    </row>
    <row r="173" spans="12:16" x14ac:dyDescent="0.2">
      <c r="L173" s="21">
        <f t="shared" si="30"/>
        <v>0</v>
      </c>
      <c r="M173" s="11">
        <v>1610000</v>
      </c>
      <c r="N173" s="5">
        <f t="shared" si="31"/>
        <v>-2800517.2413793388</v>
      </c>
      <c r="O173" s="5">
        <f t="shared" si="32"/>
        <v>4655.1724137931033</v>
      </c>
      <c r="P173" s="5">
        <f t="shared" si="33"/>
        <v>-3121429.6998420581</v>
      </c>
    </row>
    <row r="174" spans="12:16" x14ac:dyDescent="0.2">
      <c r="L174" s="21">
        <f t="shared" si="30"/>
        <v>0</v>
      </c>
      <c r="M174" s="11">
        <v>1620000</v>
      </c>
      <c r="N174" s="5">
        <f t="shared" si="31"/>
        <v>-2795862.0689655459</v>
      </c>
      <c r="O174" s="5">
        <f t="shared" si="32"/>
        <v>4655.1724137931033</v>
      </c>
      <c r="P174" s="5">
        <f t="shared" si="33"/>
        <v>-3118767.7725118846</v>
      </c>
    </row>
    <row r="175" spans="12:16" x14ac:dyDescent="0.2">
      <c r="L175" s="21">
        <f t="shared" si="30"/>
        <v>0</v>
      </c>
      <c r="M175" s="11">
        <v>1630000</v>
      </c>
      <c r="N175" s="5">
        <f t="shared" si="31"/>
        <v>-2791206.8965517529</v>
      </c>
      <c r="O175" s="5">
        <f t="shared" si="32"/>
        <v>4655.1724137931033</v>
      </c>
      <c r="P175" s="5">
        <f t="shared" si="33"/>
        <v>-3116105.845181711</v>
      </c>
    </row>
    <row r="176" spans="12:16" x14ac:dyDescent="0.2">
      <c r="L176" s="21">
        <f t="shared" si="30"/>
        <v>0</v>
      </c>
      <c r="M176" s="11">
        <v>1640000</v>
      </c>
      <c r="N176" s="5">
        <f t="shared" si="31"/>
        <v>-2786551.72413796</v>
      </c>
      <c r="O176" s="5">
        <f t="shared" si="32"/>
        <v>4655.1724137931033</v>
      </c>
      <c r="P176" s="5">
        <f t="shared" si="33"/>
        <v>-3113443.9178515375</v>
      </c>
    </row>
    <row r="177" spans="12:16" x14ac:dyDescent="0.2">
      <c r="L177" s="21">
        <f t="shared" si="30"/>
        <v>0</v>
      </c>
      <c r="M177" s="11">
        <v>1650000</v>
      </c>
      <c r="N177" s="5">
        <f t="shared" si="31"/>
        <v>-2781896.5517241671</v>
      </c>
      <c r="O177" s="5">
        <f t="shared" si="32"/>
        <v>4655.1724137931033</v>
      </c>
      <c r="P177" s="5">
        <f t="shared" si="33"/>
        <v>-3110781.9905213639</v>
      </c>
    </row>
    <row r="178" spans="12:16" x14ac:dyDescent="0.2">
      <c r="L178" s="21">
        <f t="shared" si="30"/>
        <v>0</v>
      </c>
      <c r="M178" s="11">
        <v>1660000</v>
      </c>
      <c r="N178" s="5">
        <f t="shared" si="31"/>
        <v>-2777241.3793103741</v>
      </c>
      <c r="O178" s="5">
        <f t="shared" si="32"/>
        <v>4655.1724137931033</v>
      </c>
      <c r="P178" s="5">
        <f t="shared" si="33"/>
        <v>-3108120.0631911904</v>
      </c>
    </row>
    <row r="179" spans="12:16" x14ac:dyDescent="0.2">
      <c r="L179" s="21">
        <f t="shared" si="30"/>
        <v>0</v>
      </c>
      <c r="M179" s="11">
        <v>1670000</v>
      </c>
      <c r="N179" s="5">
        <f t="shared" si="31"/>
        <v>-2772586.2068965812</v>
      </c>
      <c r="O179" s="5">
        <f t="shared" si="32"/>
        <v>4655.1724137931033</v>
      </c>
      <c r="P179" s="5">
        <f t="shared" si="33"/>
        <v>-3105458.1358610168</v>
      </c>
    </row>
    <row r="180" spans="12:16" x14ac:dyDescent="0.2">
      <c r="L180" s="21">
        <f t="shared" si="30"/>
        <v>0</v>
      </c>
      <c r="M180" s="11">
        <v>1680000</v>
      </c>
      <c r="N180" s="5">
        <f t="shared" si="31"/>
        <v>-2767931.0344827883</v>
      </c>
      <c r="O180" s="5">
        <f t="shared" si="32"/>
        <v>4655.1724137931033</v>
      </c>
      <c r="P180" s="5">
        <f t="shared" si="33"/>
        <v>-3102796.2085308433</v>
      </c>
    </row>
    <row r="181" spans="12:16" x14ac:dyDescent="0.2">
      <c r="L181" s="21">
        <f t="shared" si="30"/>
        <v>0</v>
      </c>
      <c r="M181" s="11">
        <v>1690000</v>
      </c>
      <c r="N181" s="5">
        <f t="shared" si="31"/>
        <v>-2763275.8620689954</v>
      </c>
      <c r="O181" s="5">
        <f t="shared" si="32"/>
        <v>4655.1724137931033</v>
      </c>
      <c r="P181" s="5">
        <f t="shared" si="33"/>
        <v>-3100134.2812006697</v>
      </c>
    </row>
    <row r="182" spans="12:16" x14ac:dyDescent="0.2">
      <c r="L182" s="21">
        <f t="shared" si="30"/>
        <v>0</v>
      </c>
      <c r="M182" s="11">
        <v>1700000</v>
      </c>
      <c r="N182" s="5">
        <f t="shared" si="31"/>
        <v>-2758620.6896552024</v>
      </c>
      <c r="O182" s="5">
        <f t="shared" si="32"/>
        <v>4655.1724137931033</v>
      </c>
      <c r="P182" s="5">
        <f t="shared" si="33"/>
        <v>-3097472.3538704962</v>
      </c>
    </row>
    <row r="183" spans="12:16" x14ac:dyDescent="0.2">
      <c r="L183" s="21">
        <f t="shared" si="30"/>
        <v>0</v>
      </c>
      <c r="M183" s="11">
        <v>1710000</v>
      </c>
      <c r="N183" s="5">
        <f t="shared" si="31"/>
        <v>-2753965.5172414095</v>
      </c>
      <c r="O183" s="5">
        <f t="shared" si="32"/>
        <v>4655.1724137931033</v>
      </c>
      <c r="P183" s="5">
        <f t="shared" si="33"/>
        <v>-3094810.4265403226</v>
      </c>
    </row>
    <row r="184" spans="12:16" x14ac:dyDescent="0.2">
      <c r="L184" s="21">
        <f t="shared" si="30"/>
        <v>0</v>
      </c>
      <c r="M184" s="11">
        <v>1720000</v>
      </c>
      <c r="N184" s="5">
        <f t="shared" si="31"/>
        <v>-2749310.3448276166</v>
      </c>
      <c r="O184" s="5">
        <f t="shared" si="32"/>
        <v>4655.1724137931033</v>
      </c>
      <c r="P184" s="5">
        <f t="shared" si="33"/>
        <v>-3092148.499210149</v>
      </c>
    </row>
    <row r="185" spans="12:16" x14ac:dyDescent="0.2">
      <c r="L185" s="21">
        <f t="shared" si="30"/>
        <v>0</v>
      </c>
      <c r="M185" s="11">
        <v>1730000</v>
      </c>
      <c r="N185" s="5">
        <f t="shared" si="31"/>
        <v>-2744655.1724138237</v>
      </c>
      <c r="O185" s="5">
        <f t="shared" si="32"/>
        <v>4655.1724137931033</v>
      </c>
      <c r="P185" s="5">
        <f t="shared" si="33"/>
        <v>-3089486.5718799755</v>
      </c>
    </row>
    <row r="186" spans="12:16" x14ac:dyDescent="0.2">
      <c r="L186" s="21">
        <f t="shared" si="30"/>
        <v>0</v>
      </c>
      <c r="M186" s="11">
        <v>1740000</v>
      </c>
      <c r="N186" s="5">
        <f t="shared" si="31"/>
        <v>-2740000.0000000307</v>
      </c>
      <c r="O186" s="5">
        <f t="shared" si="32"/>
        <v>4655.1724137931033</v>
      </c>
      <c r="P186" s="5">
        <f t="shared" si="33"/>
        <v>-3086824.6445498019</v>
      </c>
    </row>
    <row r="187" spans="12:16" x14ac:dyDescent="0.2">
      <c r="L187" s="21">
        <f t="shared" si="30"/>
        <v>0</v>
      </c>
      <c r="M187" s="11">
        <v>1750000</v>
      </c>
      <c r="N187" s="5">
        <f t="shared" si="31"/>
        <v>-2735344.8275862378</v>
      </c>
      <c r="O187" s="5">
        <f t="shared" si="32"/>
        <v>4655.1724137931033</v>
      </c>
      <c r="P187" s="5">
        <f t="shared" si="33"/>
        <v>-3084162.7172196284</v>
      </c>
    </row>
    <row r="188" spans="12:16" x14ac:dyDescent="0.2">
      <c r="L188" s="21">
        <f t="shared" si="30"/>
        <v>0</v>
      </c>
      <c r="M188" s="11">
        <v>1760000</v>
      </c>
      <c r="N188" s="5">
        <f t="shared" si="31"/>
        <v>-2730689.6551724449</v>
      </c>
      <c r="O188" s="5">
        <f t="shared" si="32"/>
        <v>4655.1724137931033</v>
      </c>
      <c r="P188" s="5">
        <f t="shared" si="33"/>
        <v>-3081500.7898894548</v>
      </c>
    </row>
    <row r="189" spans="12:16" x14ac:dyDescent="0.2">
      <c r="L189" s="21">
        <f t="shared" si="30"/>
        <v>0</v>
      </c>
      <c r="M189" s="11">
        <v>1770000</v>
      </c>
      <c r="N189" s="5">
        <f t="shared" si="31"/>
        <v>-2726034.482758652</v>
      </c>
      <c r="O189" s="5">
        <f t="shared" si="32"/>
        <v>4655.1724137931033</v>
      </c>
      <c r="P189" s="5">
        <f t="shared" si="33"/>
        <v>-3078838.8625592813</v>
      </c>
    </row>
    <row r="190" spans="12:16" x14ac:dyDescent="0.2">
      <c r="L190" s="21">
        <f t="shared" si="30"/>
        <v>0</v>
      </c>
      <c r="M190" s="11">
        <v>1780000</v>
      </c>
      <c r="N190" s="5">
        <f t="shared" si="31"/>
        <v>-2721379.310344859</v>
      </c>
      <c r="O190" s="5">
        <f t="shared" si="32"/>
        <v>4655.1724137931033</v>
      </c>
      <c r="P190" s="5">
        <f t="shared" si="33"/>
        <v>-3076176.9352291077</v>
      </c>
    </row>
    <row r="191" spans="12:16" x14ac:dyDescent="0.2">
      <c r="L191" s="21">
        <f t="shared" si="30"/>
        <v>0</v>
      </c>
      <c r="M191" s="11">
        <v>1790000</v>
      </c>
      <c r="N191" s="5">
        <f t="shared" si="31"/>
        <v>-2716724.1379310661</v>
      </c>
      <c r="O191" s="5">
        <f t="shared" si="32"/>
        <v>4655.1724137931033</v>
      </c>
      <c r="P191" s="5">
        <f t="shared" si="33"/>
        <v>-3073515.0078989342</v>
      </c>
    </row>
    <row r="192" spans="12:16" x14ac:dyDescent="0.2">
      <c r="L192" s="21">
        <f t="shared" si="30"/>
        <v>0</v>
      </c>
      <c r="M192" s="11">
        <v>1800000</v>
      </c>
      <c r="N192" s="5">
        <f t="shared" si="31"/>
        <v>-2712068.9655172732</v>
      </c>
      <c r="O192" s="5">
        <f t="shared" si="32"/>
        <v>4655.1724137931033</v>
      </c>
      <c r="P192" s="5">
        <f t="shared" si="33"/>
        <v>-3070853.0805687606</v>
      </c>
    </row>
    <row r="193" spans="12:16" x14ac:dyDescent="0.2">
      <c r="L193" s="21">
        <f t="shared" si="30"/>
        <v>0</v>
      </c>
      <c r="M193" s="11">
        <v>1810000</v>
      </c>
      <c r="N193" s="5">
        <f t="shared" si="31"/>
        <v>-2707413.7931034802</v>
      </c>
      <c r="O193" s="5">
        <f t="shared" si="32"/>
        <v>4655.1724137931033</v>
      </c>
      <c r="P193" s="5">
        <f t="shared" si="33"/>
        <v>-3068191.1532385871</v>
      </c>
    </row>
    <row r="194" spans="12:16" x14ac:dyDescent="0.2">
      <c r="L194" s="21">
        <f t="shared" si="30"/>
        <v>0</v>
      </c>
      <c r="M194" s="11">
        <v>1820000</v>
      </c>
      <c r="N194" s="5">
        <f t="shared" si="31"/>
        <v>-2702758.6206896873</v>
      </c>
      <c r="O194" s="5">
        <f t="shared" si="32"/>
        <v>4655.1724137931033</v>
      </c>
      <c r="P194" s="5">
        <f t="shared" si="33"/>
        <v>-3065529.2259084135</v>
      </c>
    </row>
    <row r="195" spans="12:16" x14ac:dyDescent="0.2">
      <c r="L195" s="21">
        <f t="shared" si="30"/>
        <v>0</v>
      </c>
      <c r="M195" s="11">
        <v>1830000</v>
      </c>
      <c r="N195" s="5">
        <f t="shared" si="31"/>
        <v>-2698103.4482758944</v>
      </c>
      <c r="O195" s="5">
        <f t="shared" si="32"/>
        <v>4655.1724137931033</v>
      </c>
      <c r="P195" s="5">
        <f t="shared" si="33"/>
        <v>-3062867.29857824</v>
      </c>
    </row>
    <row r="196" spans="12:16" x14ac:dyDescent="0.2">
      <c r="L196" s="21">
        <f t="shared" si="30"/>
        <v>0</v>
      </c>
      <c r="M196" s="11">
        <v>1840000</v>
      </c>
      <c r="N196" s="5">
        <f t="shared" si="31"/>
        <v>-2693448.2758621015</v>
      </c>
      <c r="O196" s="5">
        <f t="shared" si="32"/>
        <v>4655.1724137931033</v>
      </c>
      <c r="P196" s="5">
        <f t="shared" si="33"/>
        <v>-3060205.3712480664</v>
      </c>
    </row>
    <row r="197" spans="12:16" x14ac:dyDescent="0.2">
      <c r="L197" s="21">
        <f t="shared" si="30"/>
        <v>0</v>
      </c>
      <c r="M197" s="11">
        <v>1850000</v>
      </c>
      <c r="N197" s="5">
        <f t="shared" si="31"/>
        <v>-2688793.1034483085</v>
      </c>
      <c r="O197" s="5">
        <f t="shared" si="32"/>
        <v>4655.1724137931033</v>
      </c>
      <c r="P197" s="5">
        <f t="shared" si="33"/>
        <v>-3057543.4439178929</v>
      </c>
    </row>
    <row r="198" spans="12:16" x14ac:dyDescent="0.2">
      <c r="L198" s="21">
        <f t="shared" si="30"/>
        <v>0</v>
      </c>
      <c r="M198" s="11">
        <v>1860000</v>
      </c>
      <c r="N198" s="5">
        <f t="shared" si="31"/>
        <v>-2684137.9310345156</v>
      </c>
      <c r="O198" s="5">
        <f t="shared" si="32"/>
        <v>4655.1724137931033</v>
      </c>
      <c r="P198" s="5">
        <f t="shared" si="33"/>
        <v>-3054881.5165877193</v>
      </c>
    </row>
    <row r="199" spans="12:16" x14ac:dyDescent="0.2">
      <c r="L199" s="21">
        <f t="shared" si="30"/>
        <v>0</v>
      </c>
      <c r="M199" s="11">
        <v>1870000</v>
      </c>
      <c r="N199" s="5">
        <f t="shared" si="31"/>
        <v>-2679482.7586207227</v>
      </c>
      <c r="O199" s="5">
        <f t="shared" si="32"/>
        <v>4655.1724137931033</v>
      </c>
      <c r="P199" s="5">
        <f t="shared" si="33"/>
        <v>-3052219.5892575458</v>
      </c>
    </row>
    <row r="200" spans="12:16" x14ac:dyDescent="0.2">
      <c r="L200" s="21">
        <f t="shared" si="30"/>
        <v>0</v>
      </c>
      <c r="M200" s="11">
        <v>1880000</v>
      </c>
      <c r="N200" s="5">
        <f t="shared" si="31"/>
        <v>-2674827.5862069298</v>
      </c>
      <c r="O200" s="5">
        <f t="shared" si="32"/>
        <v>4655.1724137931033</v>
      </c>
      <c r="P200" s="5">
        <f t="shared" si="33"/>
        <v>-3049557.6619273722</v>
      </c>
    </row>
    <row r="201" spans="12:16" x14ac:dyDescent="0.2">
      <c r="L201" s="21">
        <f t="shared" si="30"/>
        <v>0</v>
      </c>
      <c r="M201" s="11">
        <v>1890000</v>
      </c>
      <c r="N201" s="5">
        <f t="shared" si="31"/>
        <v>-2670172.4137931368</v>
      </c>
      <c r="O201" s="5">
        <f t="shared" si="32"/>
        <v>4655.1724137931033</v>
      </c>
      <c r="P201" s="5">
        <f t="shared" si="33"/>
        <v>-3046895.7345971987</v>
      </c>
    </row>
    <row r="202" spans="12:16" x14ac:dyDescent="0.2">
      <c r="L202" s="21">
        <f t="shared" si="30"/>
        <v>0</v>
      </c>
      <c r="M202" s="11">
        <v>1900000</v>
      </c>
      <c r="N202" s="5">
        <f t="shared" si="31"/>
        <v>-2665517.2413793439</v>
      </c>
      <c r="O202" s="5">
        <f t="shared" si="32"/>
        <v>4655.1724137931033</v>
      </c>
      <c r="P202" s="5">
        <f t="shared" si="33"/>
        <v>-3044233.8072670251</v>
      </c>
    </row>
    <row r="203" spans="12:16" x14ac:dyDescent="0.2">
      <c r="L203" s="21">
        <f t="shared" si="30"/>
        <v>0</v>
      </c>
      <c r="M203" s="11">
        <v>1910000</v>
      </c>
      <c r="N203" s="5">
        <f t="shared" si="31"/>
        <v>-2660862.068965551</v>
      </c>
      <c r="O203" s="5">
        <f t="shared" si="32"/>
        <v>4655.1724137931033</v>
      </c>
      <c r="P203" s="5">
        <f t="shared" si="33"/>
        <v>-3041571.8799368516</v>
      </c>
    </row>
    <row r="204" spans="12:16" x14ac:dyDescent="0.2">
      <c r="L204" s="21">
        <f t="shared" ref="L204:L267" si="34">IF(M204&gt;I$17,0,IF(N203&lt;0,IF(N204&gt;0,M204,0),0))</f>
        <v>0</v>
      </c>
      <c r="M204" s="11">
        <v>1920000</v>
      </c>
      <c r="N204" s="5">
        <f t="shared" si="31"/>
        <v>-2656206.8965517581</v>
      </c>
      <c r="O204" s="5">
        <f t="shared" si="32"/>
        <v>4655.1724137931033</v>
      </c>
      <c r="P204" s="5">
        <f t="shared" si="33"/>
        <v>-3038909.952606678</v>
      </c>
    </row>
    <row r="205" spans="12:16" x14ac:dyDescent="0.2">
      <c r="L205" s="21">
        <f t="shared" si="34"/>
        <v>0</v>
      </c>
      <c r="M205" s="11">
        <v>1930000</v>
      </c>
      <c r="N205" s="5">
        <f t="shared" ref="N205:N268" si="35">IF((I$17+1)&lt;=M205,NA(),N204+O205)</f>
        <v>-2651551.7241379651</v>
      </c>
      <c r="O205" s="5">
        <f t="shared" ref="O205:O268" si="36">IF(M205&gt;I$17,NA(),IF(M205&lt;=G$24,N$5,IF(M205&lt;=G$25,N$6,IF(M205&lt;=G$26,N$7,N$8))))</f>
        <v>4655.1724137931033</v>
      </c>
      <c r="P205" s="5">
        <f t="shared" ref="P205:P268" si="37">IF(M205&gt;I$17,NA(),P204+R$14)</f>
        <v>-3036248.0252765045</v>
      </c>
    </row>
    <row r="206" spans="12:16" x14ac:dyDescent="0.2">
      <c r="L206" s="21">
        <f t="shared" si="34"/>
        <v>0</v>
      </c>
      <c r="M206" s="11">
        <v>1940000</v>
      </c>
      <c r="N206" s="5">
        <f t="shared" si="35"/>
        <v>-2646896.5517241722</v>
      </c>
      <c r="O206" s="5">
        <f t="shared" si="36"/>
        <v>4655.1724137931033</v>
      </c>
      <c r="P206" s="5">
        <f t="shared" si="37"/>
        <v>-3033586.0979463309</v>
      </c>
    </row>
    <row r="207" spans="12:16" x14ac:dyDescent="0.2">
      <c r="L207" s="21">
        <f t="shared" si="34"/>
        <v>0</v>
      </c>
      <c r="M207" s="11">
        <v>1950000</v>
      </c>
      <c r="N207" s="5">
        <f t="shared" si="35"/>
        <v>-2642241.3793103793</v>
      </c>
      <c r="O207" s="5">
        <f t="shared" si="36"/>
        <v>4655.1724137931033</v>
      </c>
      <c r="P207" s="5">
        <f t="shared" si="37"/>
        <v>-3030924.1706161574</v>
      </c>
    </row>
    <row r="208" spans="12:16" x14ac:dyDescent="0.2">
      <c r="L208" s="21">
        <f t="shared" si="34"/>
        <v>0</v>
      </c>
      <c r="M208" s="11">
        <v>1960000</v>
      </c>
      <c r="N208" s="5">
        <f t="shared" si="35"/>
        <v>-2637586.2068965863</v>
      </c>
      <c r="O208" s="5">
        <f t="shared" si="36"/>
        <v>4655.1724137931033</v>
      </c>
      <c r="P208" s="5">
        <f t="shared" si="37"/>
        <v>-3028262.2432859838</v>
      </c>
    </row>
    <row r="209" spans="12:16" x14ac:dyDescent="0.2">
      <c r="L209" s="21">
        <f t="shared" si="34"/>
        <v>0</v>
      </c>
      <c r="M209" s="11">
        <v>1970000</v>
      </c>
      <c r="N209" s="5">
        <f t="shared" si="35"/>
        <v>-2632931.0344827934</v>
      </c>
      <c r="O209" s="5">
        <f t="shared" si="36"/>
        <v>4655.1724137931033</v>
      </c>
      <c r="P209" s="5">
        <f t="shared" si="37"/>
        <v>-3025600.3159558102</v>
      </c>
    </row>
    <row r="210" spans="12:16" x14ac:dyDescent="0.2">
      <c r="L210" s="21">
        <f t="shared" si="34"/>
        <v>0</v>
      </c>
      <c r="M210" s="11">
        <v>1980000</v>
      </c>
      <c r="N210" s="5">
        <f t="shared" si="35"/>
        <v>-2628275.8620690005</v>
      </c>
      <c r="O210" s="5">
        <f t="shared" si="36"/>
        <v>4655.1724137931033</v>
      </c>
      <c r="P210" s="5">
        <f t="shared" si="37"/>
        <v>-3022938.3886256367</v>
      </c>
    </row>
    <row r="211" spans="12:16" x14ac:dyDescent="0.2">
      <c r="L211" s="21">
        <f t="shared" si="34"/>
        <v>0</v>
      </c>
      <c r="M211" s="11">
        <v>1990000</v>
      </c>
      <c r="N211" s="5">
        <f t="shared" si="35"/>
        <v>-2623620.6896552076</v>
      </c>
      <c r="O211" s="5">
        <f t="shared" si="36"/>
        <v>4655.1724137931033</v>
      </c>
      <c r="P211" s="5">
        <f t="shared" si="37"/>
        <v>-3020276.4612954631</v>
      </c>
    </row>
    <row r="212" spans="12:16" x14ac:dyDescent="0.2">
      <c r="L212" s="21">
        <f t="shared" si="34"/>
        <v>0</v>
      </c>
      <c r="M212" s="11">
        <v>2000000</v>
      </c>
      <c r="N212" s="5">
        <f t="shared" si="35"/>
        <v>-2618965.5172414146</v>
      </c>
      <c r="O212" s="5">
        <f t="shared" si="36"/>
        <v>4655.1724137931033</v>
      </c>
      <c r="P212" s="5">
        <f t="shared" si="37"/>
        <v>-3017614.5339652896</v>
      </c>
    </row>
    <row r="213" spans="12:16" x14ac:dyDescent="0.2">
      <c r="L213" s="21">
        <f t="shared" si="34"/>
        <v>0</v>
      </c>
      <c r="M213" s="11">
        <v>2010000</v>
      </c>
      <c r="N213" s="5">
        <f t="shared" si="35"/>
        <v>-2614310.3448276217</v>
      </c>
      <c r="O213" s="5">
        <f t="shared" si="36"/>
        <v>4655.1724137931033</v>
      </c>
      <c r="P213" s="5">
        <f t="shared" si="37"/>
        <v>-3014952.606635116</v>
      </c>
    </row>
    <row r="214" spans="12:16" x14ac:dyDescent="0.2">
      <c r="L214" s="21">
        <f t="shared" si="34"/>
        <v>0</v>
      </c>
      <c r="M214" s="11">
        <v>2020000</v>
      </c>
      <c r="N214" s="5">
        <f t="shared" si="35"/>
        <v>-2609655.1724138288</v>
      </c>
      <c r="O214" s="5">
        <f t="shared" si="36"/>
        <v>4655.1724137931033</v>
      </c>
      <c r="P214" s="5">
        <f t="shared" si="37"/>
        <v>-3012290.6793049425</v>
      </c>
    </row>
    <row r="215" spans="12:16" x14ac:dyDescent="0.2">
      <c r="L215" s="21">
        <f t="shared" si="34"/>
        <v>0</v>
      </c>
      <c r="M215" s="11">
        <v>2030000</v>
      </c>
      <c r="N215" s="5">
        <f t="shared" si="35"/>
        <v>-2605000.0000000359</v>
      </c>
      <c r="O215" s="5">
        <f t="shared" si="36"/>
        <v>4655.1724137931033</v>
      </c>
      <c r="P215" s="5">
        <f t="shared" si="37"/>
        <v>-3009628.7519747689</v>
      </c>
    </row>
    <row r="216" spans="12:16" x14ac:dyDescent="0.2">
      <c r="L216" s="21">
        <f t="shared" si="34"/>
        <v>0</v>
      </c>
      <c r="M216" s="11">
        <v>2040000</v>
      </c>
      <c r="N216" s="5">
        <f t="shared" si="35"/>
        <v>-2600344.8275862429</v>
      </c>
      <c r="O216" s="5">
        <f t="shared" si="36"/>
        <v>4655.1724137931033</v>
      </c>
      <c r="P216" s="5">
        <f t="shared" si="37"/>
        <v>-3006966.8246445954</v>
      </c>
    </row>
    <row r="217" spans="12:16" x14ac:dyDescent="0.2">
      <c r="L217" s="21">
        <f t="shared" si="34"/>
        <v>0</v>
      </c>
      <c r="M217" s="11">
        <v>2050000</v>
      </c>
      <c r="N217" s="5">
        <f t="shared" si="35"/>
        <v>-2595689.65517245</v>
      </c>
      <c r="O217" s="5">
        <f t="shared" si="36"/>
        <v>4655.1724137931033</v>
      </c>
      <c r="P217" s="5">
        <f t="shared" si="37"/>
        <v>-3004304.8973144218</v>
      </c>
    </row>
    <row r="218" spans="12:16" x14ac:dyDescent="0.2">
      <c r="L218" s="21">
        <f t="shared" si="34"/>
        <v>0</v>
      </c>
      <c r="M218" s="11">
        <v>2060000</v>
      </c>
      <c r="N218" s="5">
        <f t="shared" si="35"/>
        <v>-2591034.4827586571</v>
      </c>
      <c r="O218" s="5">
        <f t="shared" si="36"/>
        <v>4655.1724137931033</v>
      </c>
      <c r="P218" s="5">
        <f t="shared" si="37"/>
        <v>-3001642.9699842483</v>
      </c>
    </row>
    <row r="219" spans="12:16" x14ac:dyDescent="0.2">
      <c r="L219" s="21">
        <f t="shared" si="34"/>
        <v>0</v>
      </c>
      <c r="M219" s="11">
        <v>2070000</v>
      </c>
      <c r="N219" s="5">
        <f t="shared" si="35"/>
        <v>-2586379.3103448641</v>
      </c>
      <c r="O219" s="5">
        <f t="shared" si="36"/>
        <v>4655.1724137931033</v>
      </c>
      <c r="P219" s="5">
        <f t="shared" si="37"/>
        <v>-2998981.0426540747</v>
      </c>
    </row>
    <row r="220" spans="12:16" x14ac:dyDescent="0.2">
      <c r="L220" s="21">
        <f t="shared" si="34"/>
        <v>0</v>
      </c>
      <c r="M220" s="11">
        <v>2080000</v>
      </c>
      <c r="N220" s="5">
        <f t="shared" si="35"/>
        <v>-2581724.1379310712</v>
      </c>
      <c r="O220" s="5">
        <f t="shared" si="36"/>
        <v>4655.1724137931033</v>
      </c>
      <c r="P220" s="5">
        <f t="shared" si="37"/>
        <v>-2996319.1153239012</v>
      </c>
    </row>
    <row r="221" spans="12:16" x14ac:dyDescent="0.2">
      <c r="L221" s="21">
        <f t="shared" si="34"/>
        <v>0</v>
      </c>
      <c r="M221" s="11">
        <v>2090000</v>
      </c>
      <c r="N221" s="5">
        <f t="shared" si="35"/>
        <v>-2577068.9655172783</v>
      </c>
      <c r="O221" s="5">
        <f t="shared" si="36"/>
        <v>4655.1724137931033</v>
      </c>
      <c r="P221" s="5">
        <f t="shared" si="37"/>
        <v>-2993657.1879937276</v>
      </c>
    </row>
    <row r="222" spans="12:16" x14ac:dyDescent="0.2">
      <c r="L222" s="21">
        <f t="shared" si="34"/>
        <v>0</v>
      </c>
      <c r="M222" s="11">
        <v>2100000</v>
      </c>
      <c r="N222" s="5">
        <f t="shared" si="35"/>
        <v>-2572413.7931034854</v>
      </c>
      <c r="O222" s="5">
        <f t="shared" si="36"/>
        <v>4655.1724137931033</v>
      </c>
      <c r="P222" s="5">
        <f t="shared" si="37"/>
        <v>-2990995.2606635541</v>
      </c>
    </row>
    <row r="223" spans="12:16" x14ac:dyDescent="0.2">
      <c r="L223" s="21">
        <f t="shared" si="34"/>
        <v>0</v>
      </c>
      <c r="M223" s="11">
        <v>2110000</v>
      </c>
      <c r="N223" s="5">
        <f t="shared" si="35"/>
        <v>-2567758.6206896924</v>
      </c>
      <c r="O223" s="5">
        <f t="shared" si="36"/>
        <v>4655.1724137931033</v>
      </c>
      <c r="P223" s="5">
        <f t="shared" si="37"/>
        <v>-2988333.3333333805</v>
      </c>
    </row>
    <row r="224" spans="12:16" x14ac:dyDescent="0.2">
      <c r="L224" s="21">
        <f t="shared" si="34"/>
        <v>0</v>
      </c>
      <c r="M224" s="11">
        <v>2120000</v>
      </c>
      <c r="N224" s="5">
        <f t="shared" si="35"/>
        <v>-2563103.4482758995</v>
      </c>
      <c r="O224" s="5">
        <f t="shared" si="36"/>
        <v>4655.1724137931033</v>
      </c>
      <c r="P224" s="5">
        <f t="shared" si="37"/>
        <v>-2985671.406003207</v>
      </c>
    </row>
    <row r="225" spans="12:16" x14ac:dyDescent="0.2">
      <c r="L225" s="21">
        <f t="shared" si="34"/>
        <v>0</v>
      </c>
      <c r="M225" s="11">
        <v>2130000</v>
      </c>
      <c r="N225" s="5">
        <f t="shared" si="35"/>
        <v>-2558448.2758621066</v>
      </c>
      <c r="O225" s="5">
        <f t="shared" si="36"/>
        <v>4655.1724137931033</v>
      </c>
      <c r="P225" s="5">
        <f t="shared" si="37"/>
        <v>-2983009.4786730334</v>
      </c>
    </row>
    <row r="226" spans="12:16" x14ac:dyDescent="0.2">
      <c r="L226" s="21">
        <f t="shared" si="34"/>
        <v>0</v>
      </c>
      <c r="M226" s="11">
        <v>2140000</v>
      </c>
      <c r="N226" s="5">
        <f t="shared" si="35"/>
        <v>-2553793.1034483137</v>
      </c>
      <c r="O226" s="5">
        <f t="shared" si="36"/>
        <v>4655.1724137931033</v>
      </c>
      <c r="P226" s="5">
        <f t="shared" si="37"/>
        <v>-2980347.5513428599</v>
      </c>
    </row>
    <row r="227" spans="12:16" x14ac:dyDescent="0.2">
      <c r="L227" s="21">
        <f t="shared" si="34"/>
        <v>0</v>
      </c>
      <c r="M227" s="11">
        <v>2150000</v>
      </c>
      <c r="N227" s="5">
        <f t="shared" si="35"/>
        <v>-2549137.9310345207</v>
      </c>
      <c r="O227" s="5">
        <f t="shared" si="36"/>
        <v>4655.1724137931033</v>
      </c>
      <c r="P227" s="5">
        <f t="shared" si="37"/>
        <v>-2977685.6240126863</v>
      </c>
    </row>
    <row r="228" spans="12:16" x14ac:dyDescent="0.2">
      <c r="L228" s="21">
        <f t="shared" si="34"/>
        <v>0</v>
      </c>
      <c r="M228" s="11">
        <v>2160000</v>
      </c>
      <c r="N228" s="5">
        <f t="shared" si="35"/>
        <v>-2544482.7586207278</v>
      </c>
      <c r="O228" s="5">
        <f t="shared" si="36"/>
        <v>4655.1724137931033</v>
      </c>
      <c r="P228" s="5">
        <f t="shared" si="37"/>
        <v>-2975023.6966825128</v>
      </c>
    </row>
    <row r="229" spans="12:16" x14ac:dyDescent="0.2">
      <c r="L229" s="21">
        <f t="shared" si="34"/>
        <v>0</v>
      </c>
      <c r="M229" s="11">
        <v>2170000</v>
      </c>
      <c r="N229" s="5">
        <f t="shared" si="35"/>
        <v>-2539827.5862069349</v>
      </c>
      <c r="O229" s="5">
        <f t="shared" si="36"/>
        <v>4655.1724137931033</v>
      </c>
      <c r="P229" s="5">
        <f t="shared" si="37"/>
        <v>-2972361.7693523392</v>
      </c>
    </row>
    <row r="230" spans="12:16" x14ac:dyDescent="0.2">
      <c r="L230" s="21">
        <f t="shared" si="34"/>
        <v>0</v>
      </c>
      <c r="M230" s="11">
        <v>2180000</v>
      </c>
      <c r="N230" s="5">
        <f t="shared" si="35"/>
        <v>-2535172.413793142</v>
      </c>
      <c r="O230" s="5">
        <f t="shared" si="36"/>
        <v>4655.1724137931033</v>
      </c>
      <c r="P230" s="5">
        <f t="shared" si="37"/>
        <v>-2969699.8420221657</v>
      </c>
    </row>
    <row r="231" spans="12:16" x14ac:dyDescent="0.2">
      <c r="L231" s="21">
        <f t="shared" si="34"/>
        <v>0</v>
      </c>
      <c r="M231" s="11">
        <v>2190000</v>
      </c>
      <c r="N231" s="5">
        <f t="shared" si="35"/>
        <v>-2530517.241379349</v>
      </c>
      <c r="O231" s="5">
        <f t="shared" si="36"/>
        <v>4655.1724137931033</v>
      </c>
      <c r="P231" s="5">
        <f t="shared" si="37"/>
        <v>-2967037.9146919921</v>
      </c>
    </row>
    <row r="232" spans="12:16" x14ac:dyDescent="0.2">
      <c r="L232" s="21">
        <f t="shared" si="34"/>
        <v>0</v>
      </c>
      <c r="M232" s="11">
        <v>2200000</v>
      </c>
      <c r="N232" s="5">
        <f t="shared" si="35"/>
        <v>-2525862.0689655561</v>
      </c>
      <c r="O232" s="5">
        <f t="shared" si="36"/>
        <v>4655.1724137931033</v>
      </c>
      <c r="P232" s="5">
        <f t="shared" si="37"/>
        <v>-2964375.9873618186</v>
      </c>
    </row>
    <row r="233" spans="12:16" x14ac:dyDescent="0.2">
      <c r="L233" s="21">
        <f t="shared" si="34"/>
        <v>0</v>
      </c>
      <c r="M233" s="11">
        <v>2210000</v>
      </c>
      <c r="N233" s="5">
        <f t="shared" si="35"/>
        <v>-2521206.8965517632</v>
      </c>
      <c r="O233" s="5">
        <f t="shared" si="36"/>
        <v>4655.1724137931033</v>
      </c>
      <c r="P233" s="5">
        <f t="shared" si="37"/>
        <v>-2961714.060031645</v>
      </c>
    </row>
    <row r="234" spans="12:16" x14ac:dyDescent="0.2">
      <c r="L234" s="21">
        <f t="shared" si="34"/>
        <v>0</v>
      </c>
      <c r="M234" s="11">
        <v>2220000</v>
      </c>
      <c r="N234" s="5">
        <f t="shared" si="35"/>
        <v>-2516551.7241379702</v>
      </c>
      <c r="O234" s="5">
        <f t="shared" si="36"/>
        <v>4655.1724137931033</v>
      </c>
      <c r="P234" s="5">
        <f t="shared" si="37"/>
        <v>-2959052.1327014714</v>
      </c>
    </row>
    <row r="235" spans="12:16" x14ac:dyDescent="0.2">
      <c r="L235" s="21">
        <f t="shared" si="34"/>
        <v>0</v>
      </c>
      <c r="M235" s="11">
        <v>2230000</v>
      </c>
      <c r="N235" s="5">
        <f t="shared" si="35"/>
        <v>-2511896.5517241773</v>
      </c>
      <c r="O235" s="5">
        <f t="shared" si="36"/>
        <v>4655.1724137931033</v>
      </c>
      <c r="P235" s="5">
        <f t="shared" si="37"/>
        <v>-2956390.2053712979</v>
      </c>
    </row>
    <row r="236" spans="12:16" x14ac:dyDescent="0.2">
      <c r="L236" s="21">
        <f t="shared" si="34"/>
        <v>0</v>
      </c>
      <c r="M236" s="11">
        <v>2240000</v>
      </c>
      <c r="N236" s="5">
        <f t="shared" si="35"/>
        <v>-2507241.3793103844</v>
      </c>
      <c r="O236" s="5">
        <f t="shared" si="36"/>
        <v>4655.1724137931033</v>
      </c>
      <c r="P236" s="5">
        <f t="shared" si="37"/>
        <v>-2953728.2780411243</v>
      </c>
    </row>
    <row r="237" spans="12:16" x14ac:dyDescent="0.2">
      <c r="L237" s="21">
        <f t="shared" si="34"/>
        <v>0</v>
      </c>
      <c r="M237" s="11">
        <v>2250000</v>
      </c>
      <c r="N237" s="5">
        <f t="shared" si="35"/>
        <v>-2502586.2068965915</v>
      </c>
      <c r="O237" s="5">
        <f t="shared" si="36"/>
        <v>4655.1724137931033</v>
      </c>
      <c r="P237" s="5">
        <f t="shared" si="37"/>
        <v>-2951066.3507109508</v>
      </c>
    </row>
    <row r="238" spans="12:16" x14ac:dyDescent="0.2">
      <c r="L238" s="21">
        <f t="shared" si="34"/>
        <v>0</v>
      </c>
      <c r="M238" s="11">
        <v>2260000</v>
      </c>
      <c r="N238" s="5">
        <f t="shared" si="35"/>
        <v>-2497931.0344827985</v>
      </c>
      <c r="O238" s="5">
        <f t="shared" si="36"/>
        <v>4655.1724137931033</v>
      </c>
      <c r="P238" s="5">
        <f t="shared" si="37"/>
        <v>-2948404.4233807772</v>
      </c>
    </row>
    <row r="239" spans="12:16" x14ac:dyDescent="0.2">
      <c r="L239" s="21">
        <f t="shared" si="34"/>
        <v>0</v>
      </c>
      <c r="M239" s="11">
        <v>2270000</v>
      </c>
      <c r="N239" s="5">
        <f t="shared" si="35"/>
        <v>-2493275.8620690056</v>
      </c>
      <c r="O239" s="5">
        <f t="shared" si="36"/>
        <v>4655.1724137931033</v>
      </c>
      <c r="P239" s="5">
        <f t="shared" si="37"/>
        <v>-2945742.4960506037</v>
      </c>
    </row>
    <row r="240" spans="12:16" x14ac:dyDescent="0.2">
      <c r="L240" s="21">
        <f t="shared" si="34"/>
        <v>0</v>
      </c>
      <c r="M240" s="11">
        <v>2280000</v>
      </c>
      <c r="N240" s="5">
        <f t="shared" si="35"/>
        <v>-2488620.6896552127</v>
      </c>
      <c r="O240" s="5">
        <f t="shared" si="36"/>
        <v>4655.1724137931033</v>
      </c>
      <c r="P240" s="5">
        <f t="shared" si="37"/>
        <v>-2943080.5687204301</v>
      </c>
    </row>
    <row r="241" spans="12:16" x14ac:dyDescent="0.2">
      <c r="L241" s="21">
        <f t="shared" si="34"/>
        <v>0</v>
      </c>
      <c r="M241" s="11">
        <v>2290000</v>
      </c>
      <c r="N241" s="5">
        <f t="shared" si="35"/>
        <v>-2483965.5172414198</v>
      </c>
      <c r="O241" s="5">
        <f t="shared" si="36"/>
        <v>4655.1724137931033</v>
      </c>
      <c r="P241" s="5">
        <f t="shared" si="37"/>
        <v>-2940418.6413902566</v>
      </c>
    </row>
    <row r="242" spans="12:16" x14ac:dyDescent="0.2">
      <c r="L242" s="21">
        <f t="shared" si="34"/>
        <v>0</v>
      </c>
      <c r="M242" s="11">
        <v>2300000</v>
      </c>
      <c r="N242" s="5">
        <f t="shared" si="35"/>
        <v>-2479310.3448276268</v>
      </c>
      <c r="O242" s="5">
        <f t="shared" si="36"/>
        <v>4655.1724137931033</v>
      </c>
      <c r="P242" s="5">
        <f t="shared" si="37"/>
        <v>-2937756.714060083</v>
      </c>
    </row>
    <row r="243" spans="12:16" x14ac:dyDescent="0.2">
      <c r="L243" s="21">
        <f t="shared" si="34"/>
        <v>0</v>
      </c>
      <c r="M243" s="11">
        <v>2310000</v>
      </c>
      <c r="N243" s="5">
        <f t="shared" si="35"/>
        <v>-2474655.1724138339</v>
      </c>
      <c r="O243" s="5">
        <f t="shared" si="36"/>
        <v>4655.1724137931033</v>
      </c>
      <c r="P243" s="5">
        <f t="shared" si="37"/>
        <v>-2935094.7867299095</v>
      </c>
    </row>
    <row r="244" spans="12:16" x14ac:dyDescent="0.2">
      <c r="L244" s="21">
        <f t="shared" si="34"/>
        <v>0</v>
      </c>
      <c r="M244" s="11">
        <v>2320000</v>
      </c>
      <c r="N244" s="5">
        <f t="shared" si="35"/>
        <v>-2470000.000000041</v>
      </c>
      <c r="O244" s="5">
        <f t="shared" si="36"/>
        <v>4655.1724137931033</v>
      </c>
      <c r="P244" s="5">
        <f t="shared" si="37"/>
        <v>-2932432.8593997359</v>
      </c>
    </row>
    <row r="245" spans="12:16" x14ac:dyDescent="0.2">
      <c r="L245" s="21">
        <f t="shared" si="34"/>
        <v>0</v>
      </c>
      <c r="M245" s="11">
        <v>2330000</v>
      </c>
      <c r="N245" s="5">
        <f t="shared" si="35"/>
        <v>-2465344.8275862481</v>
      </c>
      <c r="O245" s="5">
        <f t="shared" si="36"/>
        <v>4655.1724137931033</v>
      </c>
      <c r="P245" s="5">
        <f t="shared" si="37"/>
        <v>-2929770.9320695624</v>
      </c>
    </row>
    <row r="246" spans="12:16" x14ac:dyDescent="0.2">
      <c r="L246" s="21">
        <f t="shared" si="34"/>
        <v>0</v>
      </c>
      <c r="M246" s="11">
        <v>2340000</v>
      </c>
      <c r="N246" s="5">
        <f t="shared" si="35"/>
        <v>-2460689.6551724551</v>
      </c>
      <c r="O246" s="5">
        <f t="shared" si="36"/>
        <v>4655.1724137931033</v>
      </c>
      <c r="P246" s="5">
        <f t="shared" si="37"/>
        <v>-2927109.0047393888</v>
      </c>
    </row>
    <row r="247" spans="12:16" x14ac:dyDescent="0.2">
      <c r="L247" s="21">
        <f t="shared" si="34"/>
        <v>0</v>
      </c>
      <c r="M247" s="11">
        <v>2350000</v>
      </c>
      <c r="N247" s="5">
        <f t="shared" si="35"/>
        <v>-2456034.4827586622</v>
      </c>
      <c r="O247" s="5">
        <f t="shared" si="36"/>
        <v>4655.1724137931033</v>
      </c>
      <c r="P247" s="5">
        <f t="shared" si="37"/>
        <v>-2924447.0774092153</v>
      </c>
    </row>
    <row r="248" spans="12:16" x14ac:dyDescent="0.2">
      <c r="L248" s="21">
        <f t="shared" si="34"/>
        <v>0</v>
      </c>
      <c r="M248" s="11">
        <v>2360000</v>
      </c>
      <c r="N248" s="5">
        <f t="shared" si="35"/>
        <v>-2451379.3103448693</v>
      </c>
      <c r="O248" s="5">
        <f t="shared" si="36"/>
        <v>4655.1724137931033</v>
      </c>
      <c r="P248" s="5">
        <f t="shared" si="37"/>
        <v>-2921785.1500790417</v>
      </c>
    </row>
    <row r="249" spans="12:16" x14ac:dyDescent="0.2">
      <c r="L249" s="21">
        <f t="shared" si="34"/>
        <v>0</v>
      </c>
      <c r="M249" s="11">
        <v>2370000</v>
      </c>
      <c r="N249" s="5">
        <f t="shared" si="35"/>
        <v>-2446724.1379310763</v>
      </c>
      <c r="O249" s="5">
        <f t="shared" si="36"/>
        <v>4655.1724137931033</v>
      </c>
      <c r="P249" s="5">
        <f t="shared" si="37"/>
        <v>-2919123.2227488682</v>
      </c>
    </row>
    <row r="250" spans="12:16" x14ac:dyDescent="0.2">
      <c r="L250" s="21">
        <f t="shared" si="34"/>
        <v>0</v>
      </c>
      <c r="M250" s="11">
        <v>2380000</v>
      </c>
      <c r="N250" s="5">
        <f t="shared" si="35"/>
        <v>-2442068.9655172834</v>
      </c>
      <c r="O250" s="5">
        <f t="shared" si="36"/>
        <v>4655.1724137931033</v>
      </c>
      <c r="P250" s="5">
        <f t="shared" si="37"/>
        <v>-2916461.2954186946</v>
      </c>
    </row>
    <row r="251" spans="12:16" x14ac:dyDescent="0.2">
      <c r="L251" s="21">
        <f t="shared" si="34"/>
        <v>0</v>
      </c>
      <c r="M251" s="11">
        <v>2390000</v>
      </c>
      <c r="N251" s="5">
        <f t="shared" si="35"/>
        <v>-2437413.7931034905</v>
      </c>
      <c r="O251" s="5">
        <f t="shared" si="36"/>
        <v>4655.1724137931033</v>
      </c>
      <c r="P251" s="5">
        <f t="shared" si="37"/>
        <v>-2913799.3680885211</v>
      </c>
    </row>
    <row r="252" spans="12:16" x14ac:dyDescent="0.2">
      <c r="L252" s="21">
        <f t="shared" si="34"/>
        <v>0</v>
      </c>
      <c r="M252" s="11">
        <v>2400000</v>
      </c>
      <c r="N252" s="5">
        <f t="shared" si="35"/>
        <v>-2432758.6206896976</v>
      </c>
      <c r="O252" s="5">
        <f t="shared" si="36"/>
        <v>4655.1724137931033</v>
      </c>
      <c r="P252" s="5">
        <f t="shared" si="37"/>
        <v>-2911137.4407583475</v>
      </c>
    </row>
    <row r="253" spans="12:16" x14ac:dyDescent="0.2">
      <c r="L253" s="21">
        <f t="shared" si="34"/>
        <v>0</v>
      </c>
      <c r="M253" s="11">
        <v>2410000</v>
      </c>
      <c r="N253" s="5">
        <f t="shared" si="35"/>
        <v>-2428103.4482759046</v>
      </c>
      <c r="O253" s="5">
        <f t="shared" si="36"/>
        <v>4655.1724137931033</v>
      </c>
      <c r="P253" s="5">
        <f t="shared" si="37"/>
        <v>-2908475.513428174</v>
      </c>
    </row>
    <row r="254" spans="12:16" x14ac:dyDescent="0.2">
      <c r="L254" s="21">
        <f t="shared" si="34"/>
        <v>0</v>
      </c>
      <c r="M254" s="11">
        <v>2420000</v>
      </c>
      <c r="N254" s="5">
        <f t="shared" si="35"/>
        <v>-2423448.2758621117</v>
      </c>
      <c r="O254" s="5">
        <f t="shared" si="36"/>
        <v>4655.1724137931033</v>
      </c>
      <c r="P254" s="5">
        <f t="shared" si="37"/>
        <v>-2905813.5860980004</v>
      </c>
    </row>
    <row r="255" spans="12:16" x14ac:dyDescent="0.2">
      <c r="L255" s="21">
        <f t="shared" si="34"/>
        <v>0</v>
      </c>
      <c r="M255" s="11">
        <v>2430000</v>
      </c>
      <c r="N255" s="5">
        <f t="shared" si="35"/>
        <v>-2418793.1034483188</v>
      </c>
      <c r="O255" s="5">
        <f t="shared" si="36"/>
        <v>4655.1724137931033</v>
      </c>
      <c r="P255" s="5">
        <f t="shared" si="37"/>
        <v>-2903151.6587678269</v>
      </c>
    </row>
    <row r="256" spans="12:16" x14ac:dyDescent="0.2">
      <c r="L256" s="21">
        <f t="shared" si="34"/>
        <v>0</v>
      </c>
      <c r="M256" s="11">
        <v>2440000</v>
      </c>
      <c r="N256" s="5">
        <f t="shared" si="35"/>
        <v>-2414137.9310345259</v>
      </c>
      <c r="O256" s="5">
        <f t="shared" si="36"/>
        <v>4655.1724137931033</v>
      </c>
      <c r="P256" s="5">
        <f t="shared" si="37"/>
        <v>-2900489.7314376533</v>
      </c>
    </row>
    <row r="257" spans="12:16" x14ac:dyDescent="0.2">
      <c r="L257" s="21">
        <f t="shared" si="34"/>
        <v>0</v>
      </c>
      <c r="M257" s="11">
        <v>2450000</v>
      </c>
      <c r="N257" s="5">
        <f t="shared" si="35"/>
        <v>-2409482.7586207329</v>
      </c>
      <c r="O257" s="5">
        <f t="shared" si="36"/>
        <v>4655.1724137931033</v>
      </c>
      <c r="P257" s="5">
        <f t="shared" si="37"/>
        <v>-2897827.8041074798</v>
      </c>
    </row>
    <row r="258" spans="12:16" x14ac:dyDescent="0.2">
      <c r="L258" s="21">
        <f t="shared" si="34"/>
        <v>0</v>
      </c>
      <c r="M258" s="11">
        <v>2460000</v>
      </c>
      <c r="N258" s="5">
        <f t="shared" si="35"/>
        <v>-2404827.58620694</v>
      </c>
      <c r="O258" s="5">
        <f t="shared" si="36"/>
        <v>4655.1724137931033</v>
      </c>
      <c r="P258" s="5">
        <f t="shared" si="37"/>
        <v>-2895165.8767773062</v>
      </c>
    </row>
    <row r="259" spans="12:16" x14ac:dyDescent="0.2">
      <c r="L259" s="21">
        <f t="shared" si="34"/>
        <v>0</v>
      </c>
      <c r="M259" s="11">
        <v>2470000</v>
      </c>
      <c r="N259" s="5">
        <f t="shared" si="35"/>
        <v>-2400172.4137931471</v>
      </c>
      <c r="O259" s="5">
        <f t="shared" si="36"/>
        <v>4655.1724137931033</v>
      </c>
      <c r="P259" s="5">
        <f t="shared" si="37"/>
        <v>-2892503.9494471326</v>
      </c>
    </row>
    <row r="260" spans="12:16" x14ac:dyDescent="0.2">
      <c r="L260" s="21">
        <f t="shared" si="34"/>
        <v>0</v>
      </c>
      <c r="M260" s="11">
        <v>2480000</v>
      </c>
      <c r="N260" s="5">
        <f t="shared" si="35"/>
        <v>-2395517.2413793541</v>
      </c>
      <c r="O260" s="5">
        <f t="shared" si="36"/>
        <v>4655.1724137931033</v>
      </c>
      <c r="P260" s="5">
        <f t="shared" si="37"/>
        <v>-2889842.0221169591</v>
      </c>
    </row>
    <row r="261" spans="12:16" x14ac:dyDescent="0.2">
      <c r="L261" s="21">
        <f t="shared" si="34"/>
        <v>0</v>
      </c>
      <c r="M261" s="11">
        <v>2490000</v>
      </c>
      <c r="N261" s="5">
        <f t="shared" si="35"/>
        <v>-2390862.0689655612</v>
      </c>
      <c r="O261" s="5">
        <f t="shared" si="36"/>
        <v>4655.1724137931033</v>
      </c>
      <c r="P261" s="5">
        <f t="shared" si="37"/>
        <v>-2887180.0947867855</v>
      </c>
    </row>
    <row r="262" spans="12:16" x14ac:dyDescent="0.2">
      <c r="L262" s="21">
        <f t="shared" si="34"/>
        <v>0</v>
      </c>
      <c r="M262" s="11">
        <v>2500000</v>
      </c>
      <c r="N262" s="5">
        <f t="shared" si="35"/>
        <v>-2386206.8965517683</v>
      </c>
      <c r="O262" s="5">
        <f t="shared" si="36"/>
        <v>4655.1724137931033</v>
      </c>
      <c r="P262" s="5">
        <f t="shared" si="37"/>
        <v>-2884518.167456612</v>
      </c>
    </row>
    <row r="263" spans="12:16" x14ac:dyDescent="0.2">
      <c r="L263" s="21">
        <f t="shared" si="34"/>
        <v>0</v>
      </c>
      <c r="M263" s="11">
        <v>2510000</v>
      </c>
      <c r="N263" s="5">
        <f t="shared" si="35"/>
        <v>-2381551.7241379754</v>
      </c>
      <c r="O263" s="5">
        <f t="shared" si="36"/>
        <v>4655.1724137931033</v>
      </c>
      <c r="P263" s="5">
        <f t="shared" si="37"/>
        <v>-2881856.2401264384</v>
      </c>
    </row>
    <row r="264" spans="12:16" x14ac:dyDescent="0.2">
      <c r="L264" s="21">
        <f t="shared" si="34"/>
        <v>0</v>
      </c>
      <c r="M264" s="11">
        <v>2520000</v>
      </c>
      <c r="N264" s="5">
        <f t="shared" si="35"/>
        <v>-2376896.5517241824</v>
      </c>
      <c r="O264" s="5">
        <f t="shared" si="36"/>
        <v>4655.1724137931033</v>
      </c>
      <c r="P264" s="5">
        <f t="shared" si="37"/>
        <v>-2879194.3127962649</v>
      </c>
    </row>
    <row r="265" spans="12:16" x14ac:dyDescent="0.2">
      <c r="L265" s="21">
        <f t="shared" si="34"/>
        <v>0</v>
      </c>
      <c r="M265" s="11">
        <v>2530000</v>
      </c>
      <c r="N265" s="5">
        <f t="shared" si="35"/>
        <v>-2372241.3793103895</v>
      </c>
      <c r="O265" s="5">
        <f t="shared" si="36"/>
        <v>4655.1724137931033</v>
      </c>
      <c r="P265" s="5">
        <f t="shared" si="37"/>
        <v>-2876532.3854660913</v>
      </c>
    </row>
    <row r="266" spans="12:16" x14ac:dyDescent="0.2">
      <c r="L266" s="21">
        <f t="shared" si="34"/>
        <v>0</v>
      </c>
      <c r="M266" s="11">
        <v>2540000</v>
      </c>
      <c r="N266" s="5">
        <f t="shared" si="35"/>
        <v>-2367586.2068965966</v>
      </c>
      <c r="O266" s="5">
        <f t="shared" si="36"/>
        <v>4655.1724137931033</v>
      </c>
      <c r="P266" s="5">
        <f t="shared" si="37"/>
        <v>-2873870.4581359178</v>
      </c>
    </row>
    <row r="267" spans="12:16" x14ac:dyDescent="0.2">
      <c r="L267" s="21">
        <f t="shared" si="34"/>
        <v>0</v>
      </c>
      <c r="M267" s="11">
        <v>2550000</v>
      </c>
      <c r="N267" s="5">
        <f t="shared" si="35"/>
        <v>-2362931.0344828037</v>
      </c>
      <c r="O267" s="5">
        <f t="shared" si="36"/>
        <v>4655.1724137931033</v>
      </c>
      <c r="P267" s="5">
        <f t="shared" si="37"/>
        <v>-2871208.5308057442</v>
      </c>
    </row>
    <row r="268" spans="12:16" x14ac:dyDescent="0.2">
      <c r="L268" s="21">
        <f t="shared" ref="L268:L331" si="38">IF(M268&gt;I$17,0,IF(N267&lt;0,IF(N268&gt;0,M268,0),0))</f>
        <v>0</v>
      </c>
      <c r="M268" s="11">
        <v>2560000</v>
      </c>
      <c r="N268" s="5">
        <f t="shared" si="35"/>
        <v>-2358275.8620690107</v>
      </c>
      <c r="O268" s="5">
        <f t="shared" si="36"/>
        <v>4655.1724137931033</v>
      </c>
      <c r="P268" s="5">
        <f t="shared" si="37"/>
        <v>-2868546.6034755707</v>
      </c>
    </row>
    <row r="269" spans="12:16" x14ac:dyDescent="0.2">
      <c r="L269" s="21">
        <f t="shared" si="38"/>
        <v>0</v>
      </c>
      <c r="M269" s="11">
        <v>2570000</v>
      </c>
      <c r="N269" s="5">
        <f t="shared" ref="N269:N332" si="39">IF((I$17+1)&lt;=M269,NA(),N268+O269)</f>
        <v>-2353620.6896552178</v>
      </c>
      <c r="O269" s="5">
        <f t="shared" ref="O269:O332" si="40">IF(M269&gt;I$17,NA(),IF(M269&lt;=G$24,N$5,IF(M269&lt;=G$25,N$6,IF(M269&lt;=G$26,N$7,N$8))))</f>
        <v>4655.1724137931033</v>
      </c>
      <c r="P269" s="5">
        <f t="shared" ref="P269:P332" si="41">IF(M269&gt;I$17,NA(),P268+R$14)</f>
        <v>-2865884.6761453971</v>
      </c>
    </row>
    <row r="270" spans="12:16" x14ac:dyDescent="0.2">
      <c r="L270" s="21">
        <f t="shared" si="38"/>
        <v>0</v>
      </c>
      <c r="M270" s="11">
        <v>2580000</v>
      </c>
      <c r="N270" s="5">
        <f t="shared" si="39"/>
        <v>-2348965.5172414249</v>
      </c>
      <c r="O270" s="5">
        <f t="shared" si="40"/>
        <v>4655.1724137931033</v>
      </c>
      <c r="P270" s="5">
        <f t="shared" si="41"/>
        <v>-2863222.7488152236</v>
      </c>
    </row>
    <row r="271" spans="12:16" x14ac:dyDescent="0.2">
      <c r="L271" s="21">
        <f t="shared" si="38"/>
        <v>0</v>
      </c>
      <c r="M271" s="11">
        <v>2590000</v>
      </c>
      <c r="N271" s="5">
        <f t="shared" si="39"/>
        <v>-2344310.344827632</v>
      </c>
      <c r="O271" s="5">
        <f t="shared" si="40"/>
        <v>4655.1724137931033</v>
      </c>
      <c r="P271" s="5">
        <f t="shared" si="41"/>
        <v>-2860560.82148505</v>
      </c>
    </row>
    <row r="272" spans="12:16" x14ac:dyDescent="0.2">
      <c r="L272" s="21">
        <f t="shared" si="38"/>
        <v>0</v>
      </c>
      <c r="M272" s="11">
        <v>2600000</v>
      </c>
      <c r="N272" s="5">
        <f t="shared" si="39"/>
        <v>-2339655.172413839</v>
      </c>
      <c r="O272" s="5">
        <f t="shared" si="40"/>
        <v>4655.1724137931033</v>
      </c>
      <c r="P272" s="5">
        <f t="shared" si="41"/>
        <v>-2857898.8941548765</v>
      </c>
    </row>
    <row r="273" spans="12:16" x14ac:dyDescent="0.2">
      <c r="L273" s="21">
        <f t="shared" si="38"/>
        <v>0</v>
      </c>
      <c r="M273" s="11">
        <v>2610000</v>
      </c>
      <c r="N273" s="5">
        <f t="shared" si="39"/>
        <v>-2335000.0000000461</v>
      </c>
      <c r="O273" s="5">
        <f t="shared" si="40"/>
        <v>4655.1724137931033</v>
      </c>
      <c r="P273" s="5">
        <f t="shared" si="41"/>
        <v>-2855236.9668247029</v>
      </c>
    </row>
    <row r="274" spans="12:16" x14ac:dyDescent="0.2">
      <c r="L274" s="21">
        <f t="shared" si="38"/>
        <v>0</v>
      </c>
      <c r="M274" s="11">
        <v>2620000</v>
      </c>
      <c r="N274" s="5">
        <f t="shared" si="39"/>
        <v>-2330344.8275862532</v>
      </c>
      <c r="O274" s="5">
        <f t="shared" si="40"/>
        <v>4655.1724137931033</v>
      </c>
      <c r="P274" s="5">
        <f t="shared" si="41"/>
        <v>-2852575.0394945294</v>
      </c>
    </row>
    <row r="275" spans="12:16" x14ac:dyDescent="0.2">
      <c r="L275" s="21">
        <f t="shared" si="38"/>
        <v>0</v>
      </c>
      <c r="M275" s="11">
        <v>2630000</v>
      </c>
      <c r="N275" s="5">
        <f t="shared" si="39"/>
        <v>-2325689.6551724602</v>
      </c>
      <c r="O275" s="5">
        <f t="shared" si="40"/>
        <v>4655.1724137931033</v>
      </c>
      <c r="P275" s="5">
        <f t="shared" si="41"/>
        <v>-2849913.1121643558</v>
      </c>
    </row>
    <row r="276" spans="12:16" x14ac:dyDescent="0.2">
      <c r="L276" s="21">
        <f t="shared" si="38"/>
        <v>0</v>
      </c>
      <c r="M276" s="11">
        <v>2640000</v>
      </c>
      <c r="N276" s="5">
        <f t="shared" si="39"/>
        <v>-2321034.4827586673</v>
      </c>
      <c r="O276" s="5">
        <f t="shared" si="40"/>
        <v>4655.1724137931033</v>
      </c>
      <c r="P276" s="5">
        <f t="shared" si="41"/>
        <v>-2847251.1848341823</v>
      </c>
    </row>
    <row r="277" spans="12:16" x14ac:dyDescent="0.2">
      <c r="L277" s="21">
        <f t="shared" si="38"/>
        <v>0</v>
      </c>
      <c r="M277" s="11">
        <v>2650000</v>
      </c>
      <c r="N277" s="5">
        <f t="shared" si="39"/>
        <v>-2316379.3103448744</v>
      </c>
      <c r="O277" s="5">
        <f t="shared" si="40"/>
        <v>4655.1724137931033</v>
      </c>
      <c r="P277" s="5">
        <f t="shared" si="41"/>
        <v>-2844589.2575040087</v>
      </c>
    </row>
    <row r="278" spans="12:16" x14ac:dyDescent="0.2">
      <c r="L278" s="21">
        <f t="shared" si="38"/>
        <v>0</v>
      </c>
      <c r="M278" s="11">
        <v>2660000</v>
      </c>
      <c r="N278" s="5">
        <f t="shared" si="39"/>
        <v>-2311724.1379310815</v>
      </c>
      <c r="O278" s="5">
        <f t="shared" si="40"/>
        <v>4655.1724137931033</v>
      </c>
      <c r="P278" s="5">
        <f t="shared" si="41"/>
        <v>-2841927.3301738352</v>
      </c>
    </row>
    <row r="279" spans="12:16" x14ac:dyDescent="0.2">
      <c r="L279" s="21">
        <f t="shared" si="38"/>
        <v>0</v>
      </c>
      <c r="M279" s="11">
        <v>2670000</v>
      </c>
      <c r="N279" s="5">
        <f t="shared" si="39"/>
        <v>-2307068.9655172885</v>
      </c>
      <c r="O279" s="5">
        <f t="shared" si="40"/>
        <v>4655.1724137931033</v>
      </c>
      <c r="P279" s="5">
        <f t="shared" si="41"/>
        <v>-2839265.4028436616</v>
      </c>
    </row>
    <row r="280" spans="12:16" x14ac:dyDescent="0.2">
      <c r="L280" s="21">
        <f t="shared" si="38"/>
        <v>0</v>
      </c>
      <c r="M280" s="11">
        <v>2680000</v>
      </c>
      <c r="N280" s="5">
        <f t="shared" si="39"/>
        <v>-2302413.7931034956</v>
      </c>
      <c r="O280" s="5">
        <f t="shared" si="40"/>
        <v>4655.1724137931033</v>
      </c>
      <c r="P280" s="5">
        <f t="shared" si="41"/>
        <v>-2836603.4755134881</v>
      </c>
    </row>
    <row r="281" spans="12:16" x14ac:dyDescent="0.2">
      <c r="L281" s="21">
        <f t="shared" si="38"/>
        <v>0</v>
      </c>
      <c r="M281" s="11">
        <v>2690000</v>
      </c>
      <c r="N281" s="5">
        <f t="shared" si="39"/>
        <v>-2297758.6206897027</v>
      </c>
      <c r="O281" s="5">
        <f t="shared" si="40"/>
        <v>4655.1724137931033</v>
      </c>
      <c r="P281" s="5">
        <f t="shared" si="41"/>
        <v>-2833941.5481833145</v>
      </c>
    </row>
    <row r="282" spans="12:16" x14ac:dyDescent="0.2">
      <c r="L282" s="21">
        <f t="shared" si="38"/>
        <v>0</v>
      </c>
      <c r="M282" s="11">
        <v>2700000</v>
      </c>
      <c r="N282" s="5">
        <f t="shared" si="39"/>
        <v>-2293103.4482759098</v>
      </c>
      <c r="O282" s="5">
        <f t="shared" si="40"/>
        <v>4655.1724137931033</v>
      </c>
      <c r="P282" s="5">
        <f t="shared" si="41"/>
        <v>-2831279.620853141</v>
      </c>
    </row>
    <row r="283" spans="12:16" x14ac:dyDescent="0.2">
      <c r="L283" s="21">
        <f t="shared" si="38"/>
        <v>0</v>
      </c>
      <c r="M283" s="11">
        <v>2710000</v>
      </c>
      <c r="N283" s="5">
        <f t="shared" si="39"/>
        <v>-2288448.2758621168</v>
      </c>
      <c r="O283" s="5">
        <f t="shared" si="40"/>
        <v>4655.1724137931033</v>
      </c>
      <c r="P283" s="5">
        <f t="shared" si="41"/>
        <v>-2828617.6935229674</v>
      </c>
    </row>
    <row r="284" spans="12:16" x14ac:dyDescent="0.2">
      <c r="L284" s="21">
        <f t="shared" si="38"/>
        <v>0</v>
      </c>
      <c r="M284" s="11">
        <v>2720000</v>
      </c>
      <c r="N284" s="5">
        <f t="shared" si="39"/>
        <v>-2283793.1034483239</v>
      </c>
      <c r="O284" s="5">
        <f t="shared" si="40"/>
        <v>4655.1724137931033</v>
      </c>
      <c r="P284" s="5">
        <f t="shared" si="41"/>
        <v>-2825955.7661927938</v>
      </c>
    </row>
    <row r="285" spans="12:16" x14ac:dyDescent="0.2">
      <c r="L285" s="21">
        <f t="shared" si="38"/>
        <v>0</v>
      </c>
      <c r="M285" s="11">
        <v>2730000</v>
      </c>
      <c r="N285" s="5">
        <f t="shared" si="39"/>
        <v>-2279137.931034531</v>
      </c>
      <c r="O285" s="5">
        <f t="shared" si="40"/>
        <v>4655.1724137931033</v>
      </c>
      <c r="P285" s="5">
        <f t="shared" si="41"/>
        <v>-2823293.8388626203</v>
      </c>
    </row>
    <row r="286" spans="12:16" x14ac:dyDescent="0.2">
      <c r="L286" s="21">
        <f t="shared" si="38"/>
        <v>0</v>
      </c>
      <c r="M286" s="11">
        <v>2740000</v>
      </c>
      <c r="N286" s="5">
        <f t="shared" si="39"/>
        <v>-2274482.7586207381</v>
      </c>
      <c r="O286" s="5">
        <f t="shared" si="40"/>
        <v>4655.1724137931033</v>
      </c>
      <c r="P286" s="5">
        <f t="shared" si="41"/>
        <v>-2820631.9115324467</v>
      </c>
    </row>
    <row r="287" spans="12:16" x14ac:dyDescent="0.2">
      <c r="L287" s="21">
        <f t="shared" si="38"/>
        <v>0</v>
      </c>
      <c r="M287" s="11">
        <v>2750000</v>
      </c>
      <c r="N287" s="5">
        <f t="shared" si="39"/>
        <v>-2269827.5862069451</v>
      </c>
      <c r="O287" s="5">
        <f t="shared" si="40"/>
        <v>4655.1724137931033</v>
      </c>
      <c r="P287" s="5">
        <f t="shared" si="41"/>
        <v>-2817969.9842022732</v>
      </c>
    </row>
    <row r="288" spans="12:16" x14ac:dyDescent="0.2">
      <c r="L288" s="21">
        <f t="shared" si="38"/>
        <v>0</v>
      </c>
      <c r="M288" s="11">
        <v>2760000</v>
      </c>
      <c r="N288" s="5">
        <f t="shared" si="39"/>
        <v>-2265172.4137931522</v>
      </c>
      <c r="O288" s="5">
        <f t="shared" si="40"/>
        <v>4655.1724137931033</v>
      </c>
      <c r="P288" s="5">
        <f t="shared" si="41"/>
        <v>-2815308.0568720996</v>
      </c>
    </row>
    <row r="289" spans="12:16" x14ac:dyDescent="0.2">
      <c r="L289" s="21">
        <f t="shared" si="38"/>
        <v>0</v>
      </c>
      <c r="M289" s="11">
        <v>2770000</v>
      </c>
      <c r="N289" s="5">
        <f t="shared" si="39"/>
        <v>-2260517.2413793593</v>
      </c>
      <c r="O289" s="5">
        <f t="shared" si="40"/>
        <v>4655.1724137931033</v>
      </c>
      <c r="P289" s="5">
        <f t="shared" si="41"/>
        <v>-2812646.1295419261</v>
      </c>
    </row>
    <row r="290" spans="12:16" x14ac:dyDescent="0.2">
      <c r="L290" s="21">
        <f t="shared" si="38"/>
        <v>0</v>
      </c>
      <c r="M290" s="11">
        <v>2780000</v>
      </c>
      <c r="N290" s="5">
        <f t="shared" si="39"/>
        <v>-2255862.0689655663</v>
      </c>
      <c r="O290" s="5">
        <f t="shared" si="40"/>
        <v>4655.1724137931033</v>
      </c>
      <c r="P290" s="5">
        <f t="shared" si="41"/>
        <v>-2809984.2022117525</v>
      </c>
    </row>
    <row r="291" spans="12:16" x14ac:dyDescent="0.2">
      <c r="L291" s="21">
        <f t="shared" si="38"/>
        <v>0</v>
      </c>
      <c r="M291" s="11">
        <v>2790000</v>
      </c>
      <c r="N291" s="5">
        <f t="shared" si="39"/>
        <v>-2251206.8965517734</v>
      </c>
      <c r="O291" s="5">
        <f t="shared" si="40"/>
        <v>4655.1724137931033</v>
      </c>
      <c r="P291" s="5">
        <f t="shared" si="41"/>
        <v>-2807322.274881579</v>
      </c>
    </row>
    <row r="292" spans="12:16" x14ac:dyDescent="0.2">
      <c r="L292" s="21">
        <f t="shared" si="38"/>
        <v>0</v>
      </c>
      <c r="M292" s="11">
        <v>2800000</v>
      </c>
      <c r="N292" s="5">
        <f t="shared" si="39"/>
        <v>-2246551.7241379805</v>
      </c>
      <c r="O292" s="5">
        <f t="shared" si="40"/>
        <v>4655.1724137931033</v>
      </c>
      <c r="P292" s="5">
        <f t="shared" si="41"/>
        <v>-2804660.3475514054</v>
      </c>
    </row>
    <row r="293" spans="12:16" x14ac:dyDescent="0.2">
      <c r="L293" s="21">
        <f t="shared" si="38"/>
        <v>0</v>
      </c>
      <c r="M293" s="11">
        <v>2810000</v>
      </c>
      <c r="N293" s="5">
        <f t="shared" si="39"/>
        <v>-2241896.5517241876</v>
      </c>
      <c r="O293" s="5">
        <f t="shared" si="40"/>
        <v>4655.1724137931033</v>
      </c>
      <c r="P293" s="5">
        <f t="shared" si="41"/>
        <v>-2801998.4202212319</v>
      </c>
    </row>
    <row r="294" spans="12:16" x14ac:dyDescent="0.2">
      <c r="L294" s="21">
        <f t="shared" si="38"/>
        <v>0</v>
      </c>
      <c r="M294" s="11">
        <v>2820000</v>
      </c>
      <c r="N294" s="5">
        <f t="shared" si="39"/>
        <v>-2237241.3793103946</v>
      </c>
      <c r="O294" s="5">
        <f t="shared" si="40"/>
        <v>4655.1724137931033</v>
      </c>
      <c r="P294" s="5">
        <f t="shared" si="41"/>
        <v>-2799336.4928910583</v>
      </c>
    </row>
    <row r="295" spans="12:16" x14ac:dyDescent="0.2">
      <c r="L295" s="21">
        <f t="shared" si="38"/>
        <v>0</v>
      </c>
      <c r="M295" s="11">
        <v>2830000</v>
      </c>
      <c r="N295" s="5">
        <f t="shared" si="39"/>
        <v>-2232586.2068966017</v>
      </c>
      <c r="O295" s="5">
        <f t="shared" si="40"/>
        <v>4655.1724137931033</v>
      </c>
      <c r="P295" s="5">
        <f t="shared" si="41"/>
        <v>-2796674.5655608848</v>
      </c>
    </row>
    <row r="296" spans="12:16" x14ac:dyDescent="0.2">
      <c r="L296" s="21">
        <f t="shared" si="38"/>
        <v>0</v>
      </c>
      <c r="M296" s="11">
        <v>2840000</v>
      </c>
      <c r="N296" s="5">
        <f t="shared" si="39"/>
        <v>-2227931.0344828088</v>
      </c>
      <c r="O296" s="5">
        <f t="shared" si="40"/>
        <v>4655.1724137931033</v>
      </c>
      <c r="P296" s="5">
        <f t="shared" si="41"/>
        <v>-2794012.6382307112</v>
      </c>
    </row>
    <row r="297" spans="12:16" x14ac:dyDescent="0.2">
      <c r="L297" s="21">
        <f t="shared" si="38"/>
        <v>0</v>
      </c>
      <c r="M297" s="11">
        <v>2850000</v>
      </c>
      <c r="N297" s="5">
        <f t="shared" si="39"/>
        <v>-2223275.8620690159</v>
      </c>
      <c r="O297" s="5">
        <f t="shared" si="40"/>
        <v>4655.1724137931033</v>
      </c>
      <c r="P297" s="5">
        <f t="shared" si="41"/>
        <v>-2791350.7109005377</v>
      </c>
    </row>
    <row r="298" spans="12:16" x14ac:dyDescent="0.2">
      <c r="L298" s="21">
        <f t="shared" si="38"/>
        <v>0</v>
      </c>
      <c r="M298" s="11">
        <v>2860000</v>
      </c>
      <c r="N298" s="5">
        <f t="shared" si="39"/>
        <v>-2218620.6896552229</v>
      </c>
      <c r="O298" s="5">
        <f t="shared" si="40"/>
        <v>4655.1724137931033</v>
      </c>
      <c r="P298" s="5">
        <f t="shared" si="41"/>
        <v>-2788688.7835703641</v>
      </c>
    </row>
    <row r="299" spans="12:16" x14ac:dyDescent="0.2">
      <c r="L299" s="21">
        <f t="shared" si="38"/>
        <v>0</v>
      </c>
      <c r="M299" s="11">
        <v>2870000</v>
      </c>
      <c r="N299" s="5">
        <f t="shared" si="39"/>
        <v>-2213965.51724143</v>
      </c>
      <c r="O299" s="5">
        <f t="shared" si="40"/>
        <v>4655.1724137931033</v>
      </c>
      <c r="P299" s="5">
        <f t="shared" si="41"/>
        <v>-2786026.8562401906</v>
      </c>
    </row>
    <row r="300" spans="12:16" x14ac:dyDescent="0.2">
      <c r="L300" s="21">
        <f t="shared" si="38"/>
        <v>0</v>
      </c>
      <c r="M300" s="11">
        <v>2880000</v>
      </c>
      <c r="N300" s="5">
        <f t="shared" si="39"/>
        <v>-2209310.3448276371</v>
      </c>
      <c r="O300" s="5">
        <f t="shared" si="40"/>
        <v>4655.1724137931033</v>
      </c>
      <c r="P300" s="5">
        <f t="shared" si="41"/>
        <v>-2783364.928910017</v>
      </c>
    </row>
    <row r="301" spans="12:16" x14ac:dyDescent="0.2">
      <c r="L301" s="21">
        <f t="shared" si="38"/>
        <v>0</v>
      </c>
      <c r="M301" s="11">
        <v>2890000</v>
      </c>
      <c r="N301" s="5">
        <f t="shared" si="39"/>
        <v>-2204655.1724138441</v>
      </c>
      <c r="O301" s="5">
        <f t="shared" si="40"/>
        <v>4655.1724137931033</v>
      </c>
      <c r="P301" s="5">
        <f t="shared" si="41"/>
        <v>-2780703.0015798435</v>
      </c>
    </row>
    <row r="302" spans="12:16" x14ac:dyDescent="0.2">
      <c r="L302" s="21">
        <f t="shared" si="38"/>
        <v>0</v>
      </c>
      <c r="M302" s="11">
        <v>2900000</v>
      </c>
      <c r="N302" s="5">
        <f t="shared" si="39"/>
        <v>-2200000.0000000512</v>
      </c>
      <c r="O302" s="5">
        <f t="shared" si="40"/>
        <v>4655.1724137931033</v>
      </c>
      <c r="P302" s="5">
        <f t="shared" si="41"/>
        <v>-2778041.0742496699</v>
      </c>
    </row>
    <row r="303" spans="12:16" x14ac:dyDescent="0.2">
      <c r="L303" s="21">
        <f t="shared" si="38"/>
        <v>0</v>
      </c>
      <c r="M303" s="11">
        <v>2910000</v>
      </c>
      <c r="N303" s="5">
        <f t="shared" si="39"/>
        <v>-2195344.8275862583</v>
      </c>
      <c r="O303" s="5">
        <f t="shared" si="40"/>
        <v>4655.1724137931033</v>
      </c>
      <c r="P303" s="5">
        <f t="shared" si="41"/>
        <v>-2775379.1469194964</v>
      </c>
    </row>
    <row r="304" spans="12:16" x14ac:dyDescent="0.2">
      <c r="L304" s="21">
        <f t="shared" si="38"/>
        <v>0</v>
      </c>
      <c r="M304" s="11">
        <v>2920000</v>
      </c>
      <c r="N304" s="5">
        <f t="shared" si="39"/>
        <v>-2190689.6551724654</v>
      </c>
      <c r="O304" s="5">
        <f t="shared" si="40"/>
        <v>4655.1724137931033</v>
      </c>
      <c r="P304" s="5">
        <f t="shared" si="41"/>
        <v>-2772717.2195893228</v>
      </c>
    </row>
    <row r="305" spans="12:16" x14ac:dyDescent="0.2">
      <c r="L305" s="21">
        <f t="shared" si="38"/>
        <v>0</v>
      </c>
      <c r="M305" s="11">
        <v>2930000</v>
      </c>
      <c r="N305" s="5">
        <f t="shared" si="39"/>
        <v>-2186034.4827586724</v>
      </c>
      <c r="O305" s="5">
        <f t="shared" si="40"/>
        <v>4655.1724137931033</v>
      </c>
      <c r="P305" s="5">
        <f t="shared" si="41"/>
        <v>-2770055.2922591493</v>
      </c>
    </row>
    <row r="306" spans="12:16" x14ac:dyDescent="0.2">
      <c r="L306" s="21">
        <f t="shared" si="38"/>
        <v>0</v>
      </c>
      <c r="M306" s="11">
        <v>2940000</v>
      </c>
      <c r="N306" s="5">
        <f t="shared" si="39"/>
        <v>-2181379.3103448795</v>
      </c>
      <c r="O306" s="5">
        <f t="shared" si="40"/>
        <v>4655.1724137931033</v>
      </c>
      <c r="P306" s="5">
        <f t="shared" si="41"/>
        <v>-2767393.3649289757</v>
      </c>
    </row>
    <row r="307" spans="12:16" x14ac:dyDescent="0.2">
      <c r="L307" s="21">
        <f t="shared" si="38"/>
        <v>0</v>
      </c>
      <c r="M307" s="11">
        <v>2950000</v>
      </c>
      <c r="N307" s="5">
        <f t="shared" si="39"/>
        <v>-2176724.1379310866</v>
      </c>
      <c r="O307" s="5">
        <f t="shared" si="40"/>
        <v>4655.1724137931033</v>
      </c>
      <c r="P307" s="5">
        <f t="shared" si="41"/>
        <v>-2764731.4375988021</v>
      </c>
    </row>
    <row r="308" spans="12:16" x14ac:dyDescent="0.2">
      <c r="L308" s="21">
        <f t="shared" si="38"/>
        <v>0</v>
      </c>
      <c r="M308" s="11">
        <v>2960000</v>
      </c>
      <c r="N308" s="5">
        <f t="shared" si="39"/>
        <v>-2172068.9655172937</v>
      </c>
      <c r="O308" s="5">
        <f t="shared" si="40"/>
        <v>4655.1724137931033</v>
      </c>
      <c r="P308" s="5">
        <f t="shared" si="41"/>
        <v>-2762069.5102686286</v>
      </c>
    </row>
    <row r="309" spans="12:16" x14ac:dyDescent="0.2">
      <c r="L309" s="21">
        <f t="shared" si="38"/>
        <v>0</v>
      </c>
      <c r="M309" s="11">
        <v>2970000</v>
      </c>
      <c r="N309" s="5">
        <f t="shared" si="39"/>
        <v>-2167413.7931035007</v>
      </c>
      <c r="O309" s="5">
        <f t="shared" si="40"/>
        <v>4655.1724137931033</v>
      </c>
      <c r="P309" s="5">
        <f t="shared" si="41"/>
        <v>-2759407.582938455</v>
      </c>
    </row>
    <row r="310" spans="12:16" x14ac:dyDescent="0.2">
      <c r="L310" s="21">
        <f t="shared" si="38"/>
        <v>0</v>
      </c>
      <c r="M310" s="11">
        <v>2980000</v>
      </c>
      <c r="N310" s="5">
        <f t="shared" si="39"/>
        <v>-2162758.6206897078</v>
      </c>
      <c r="O310" s="5">
        <f t="shared" si="40"/>
        <v>4655.1724137931033</v>
      </c>
      <c r="P310" s="5">
        <f t="shared" si="41"/>
        <v>-2756745.6556082815</v>
      </c>
    </row>
    <row r="311" spans="12:16" x14ac:dyDescent="0.2">
      <c r="L311" s="21">
        <f t="shared" si="38"/>
        <v>0</v>
      </c>
      <c r="M311" s="11">
        <v>2990000</v>
      </c>
      <c r="N311" s="5">
        <f t="shared" si="39"/>
        <v>-2158103.4482759149</v>
      </c>
      <c r="O311" s="5">
        <f t="shared" si="40"/>
        <v>4655.1724137931033</v>
      </c>
      <c r="P311" s="5">
        <f t="shared" si="41"/>
        <v>-2754083.7282781079</v>
      </c>
    </row>
    <row r="312" spans="12:16" x14ac:dyDescent="0.2">
      <c r="L312" s="21">
        <f t="shared" si="38"/>
        <v>0</v>
      </c>
      <c r="M312" s="11">
        <v>3000000</v>
      </c>
      <c r="N312" s="5">
        <f t="shared" si="39"/>
        <v>-2153448.275862122</v>
      </c>
      <c r="O312" s="5">
        <f t="shared" si="40"/>
        <v>4655.1724137931033</v>
      </c>
      <c r="P312" s="5">
        <f t="shared" si="41"/>
        <v>-2751421.8009479344</v>
      </c>
    </row>
    <row r="313" spans="12:16" x14ac:dyDescent="0.2">
      <c r="L313" s="21">
        <f t="shared" si="38"/>
        <v>0</v>
      </c>
      <c r="M313" s="11">
        <v>3010000</v>
      </c>
      <c r="N313" s="5">
        <f t="shared" si="39"/>
        <v>-2148793.103448329</v>
      </c>
      <c r="O313" s="5">
        <f t="shared" si="40"/>
        <v>4655.1724137931033</v>
      </c>
      <c r="P313" s="5">
        <f t="shared" si="41"/>
        <v>-2748759.8736177608</v>
      </c>
    </row>
    <row r="314" spans="12:16" x14ac:dyDescent="0.2">
      <c r="L314" s="21">
        <f t="shared" si="38"/>
        <v>0</v>
      </c>
      <c r="M314" s="11">
        <v>3020000</v>
      </c>
      <c r="N314" s="5">
        <f t="shared" si="39"/>
        <v>-2144137.9310345361</v>
      </c>
      <c r="O314" s="5">
        <f t="shared" si="40"/>
        <v>4655.1724137931033</v>
      </c>
      <c r="P314" s="5">
        <f t="shared" si="41"/>
        <v>-2746097.9462875873</v>
      </c>
    </row>
    <row r="315" spans="12:16" x14ac:dyDescent="0.2">
      <c r="L315" s="21">
        <f t="shared" si="38"/>
        <v>0</v>
      </c>
      <c r="M315" s="11">
        <v>3030000</v>
      </c>
      <c r="N315" s="5">
        <f t="shared" si="39"/>
        <v>-2139482.7586207432</v>
      </c>
      <c r="O315" s="5">
        <f t="shared" si="40"/>
        <v>4655.1724137931033</v>
      </c>
      <c r="P315" s="5">
        <f t="shared" si="41"/>
        <v>-2743436.0189574137</v>
      </c>
    </row>
    <row r="316" spans="12:16" x14ac:dyDescent="0.2">
      <c r="L316" s="21">
        <f t="shared" si="38"/>
        <v>0</v>
      </c>
      <c r="M316" s="11">
        <v>3040000</v>
      </c>
      <c r="N316" s="5">
        <f t="shared" si="39"/>
        <v>-2134827.5862069502</v>
      </c>
      <c r="O316" s="5">
        <f t="shared" si="40"/>
        <v>4655.1724137931033</v>
      </c>
      <c r="P316" s="5">
        <f t="shared" si="41"/>
        <v>-2740774.0916272402</v>
      </c>
    </row>
    <row r="317" spans="12:16" x14ac:dyDescent="0.2">
      <c r="L317" s="21">
        <f t="shared" si="38"/>
        <v>0</v>
      </c>
      <c r="M317" s="11">
        <v>3050000</v>
      </c>
      <c r="N317" s="5">
        <f t="shared" si="39"/>
        <v>-2130172.4137931573</v>
      </c>
      <c r="O317" s="5">
        <f t="shared" si="40"/>
        <v>4655.1724137931033</v>
      </c>
      <c r="P317" s="5">
        <f t="shared" si="41"/>
        <v>-2738112.1642970666</v>
      </c>
    </row>
    <row r="318" spans="12:16" x14ac:dyDescent="0.2">
      <c r="L318" s="21">
        <f t="shared" si="38"/>
        <v>0</v>
      </c>
      <c r="M318" s="11">
        <v>3060000</v>
      </c>
      <c r="N318" s="5">
        <f t="shared" si="39"/>
        <v>-2125517.2413793644</v>
      </c>
      <c r="O318" s="5">
        <f t="shared" si="40"/>
        <v>4655.1724137931033</v>
      </c>
      <c r="P318" s="5">
        <f t="shared" si="41"/>
        <v>-2735450.2369668931</v>
      </c>
    </row>
    <row r="319" spans="12:16" x14ac:dyDescent="0.2">
      <c r="L319" s="21">
        <f t="shared" si="38"/>
        <v>0</v>
      </c>
      <c r="M319" s="11">
        <v>3070000</v>
      </c>
      <c r="N319" s="5">
        <f t="shared" si="39"/>
        <v>-2120862.0689655715</v>
      </c>
      <c r="O319" s="5">
        <f t="shared" si="40"/>
        <v>4655.1724137931033</v>
      </c>
      <c r="P319" s="5">
        <f t="shared" si="41"/>
        <v>-2732788.3096367195</v>
      </c>
    </row>
    <row r="320" spans="12:16" x14ac:dyDescent="0.2">
      <c r="L320" s="21">
        <f t="shared" si="38"/>
        <v>0</v>
      </c>
      <c r="M320" s="11">
        <v>3080000</v>
      </c>
      <c r="N320" s="5">
        <f t="shared" si="39"/>
        <v>-2116206.8965517785</v>
      </c>
      <c r="O320" s="5">
        <f t="shared" si="40"/>
        <v>4655.1724137931033</v>
      </c>
      <c r="P320" s="5">
        <f t="shared" si="41"/>
        <v>-2730126.382306546</v>
      </c>
    </row>
    <row r="321" spans="12:16" x14ac:dyDescent="0.2">
      <c r="L321" s="21">
        <f t="shared" si="38"/>
        <v>0</v>
      </c>
      <c r="M321" s="11">
        <v>3090000</v>
      </c>
      <c r="N321" s="5">
        <f t="shared" si="39"/>
        <v>-2111551.7241379856</v>
      </c>
      <c r="O321" s="5">
        <f t="shared" si="40"/>
        <v>4655.1724137931033</v>
      </c>
      <c r="P321" s="5">
        <f t="shared" si="41"/>
        <v>-2727464.4549763724</v>
      </c>
    </row>
    <row r="322" spans="12:16" x14ac:dyDescent="0.2">
      <c r="L322" s="21">
        <f t="shared" si="38"/>
        <v>0</v>
      </c>
      <c r="M322" s="11">
        <v>3100000</v>
      </c>
      <c r="N322" s="5">
        <f t="shared" si="39"/>
        <v>-2106896.5517241927</v>
      </c>
      <c r="O322" s="5">
        <f t="shared" si="40"/>
        <v>4655.1724137931033</v>
      </c>
      <c r="P322" s="5">
        <f t="shared" si="41"/>
        <v>-2724802.5276461989</v>
      </c>
    </row>
    <row r="323" spans="12:16" x14ac:dyDescent="0.2">
      <c r="L323" s="21">
        <f t="shared" si="38"/>
        <v>0</v>
      </c>
      <c r="M323" s="11">
        <v>3110000</v>
      </c>
      <c r="N323" s="5">
        <f t="shared" si="39"/>
        <v>-2102241.3793103998</v>
      </c>
      <c r="O323" s="5">
        <f t="shared" si="40"/>
        <v>4655.1724137931033</v>
      </c>
      <c r="P323" s="5">
        <f t="shared" si="41"/>
        <v>-2722140.6003160253</v>
      </c>
    </row>
    <row r="324" spans="12:16" x14ac:dyDescent="0.2">
      <c r="L324" s="21">
        <f t="shared" si="38"/>
        <v>0</v>
      </c>
      <c r="M324" s="11">
        <v>3120000</v>
      </c>
      <c r="N324" s="5">
        <f t="shared" si="39"/>
        <v>-2097586.2068966068</v>
      </c>
      <c r="O324" s="5">
        <f t="shared" si="40"/>
        <v>4655.1724137931033</v>
      </c>
      <c r="P324" s="5">
        <f t="shared" si="41"/>
        <v>-2719478.6729858518</v>
      </c>
    </row>
    <row r="325" spans="12:16" x14ac:dyDescent="0.2">
      <c r="L325" s="21">
        <f t="shared" si="38"/>
        <v>0</v>
      </c>
      <c r="M325" s="11">
        <v>3130000</v>
      </c>
      <c r="N325" s="5">
        <f t="shared" si="39"/>
        <v>-2092931.0344828137</v>
      </c>
      <c r="O325" s="5">
        <f t="shared" si="40"/>
        <v>4655.1724137931033</v>
      </c>
      <c r="P325" s="5">
        <f t="shared" si="41"/>
        <v>-2716816.7456556782</v>
      </c>
    </row>
    <row r="326" spans="12:16" x14ac:dyDescent="0.2">
      <c r="L326" s="21">
        <f t="shared" si="38"/>
        <v>0</v>
      </c>
      <c r="M326" s="11">
        <v>3140000</v>
      </c>
      <c r="N326" s="5">
        <f t="shared" si="39"/>
        <v>-2088275.8620690205</v>
      </c>
      <c r="O326" s="5">
        <f t="shared" si="40"/>
        <v>4655.1724137931033</v>
      </c>
      <c r="P326" s="5">
        <f t="shared" si="41"/>
        <v>-2714154.8183255047</v>
      </c>
    </row>
    <row r="327" spans="12:16" x14ac:dyDescent="0.2">
      <c r="L327" s="21">
        <f t="shared" si="38"/>
        <v>0</v>
      </c>
      <c r="M327" s="11">
        <v>3150000</v>
      </c>
      <c r="N327" s="5">
        <f t="shared" si="39"/>
        <v>-2083620.6896552274</v>
      </c>
      <c r="O327" s="5">
        <f t="shared" si="40"/>
        <v>4655.1724137931033</v>
      </c>
      <c r="P327" s="5">
        <f t="shared" si="41"/>
        <v>-2711492.8909953311</v>
      </c>
    </row>
    <row r="328" spans="12:16" x14ac:dyDescent="0.2">
      <c r="L328" s="21">
        <f t="shared" si="38"/>
        <v>0</v>
      </c>
      <c r="M328" s="11">
        <v>3160000</v>
      </c>
      <c r="N328" s="5">
        <f t="shared" si="39"/>
        <v>-2078965.5172414342</v>
      </c>
      <c r="O328" s="5">
        <f t="shared" si="40"/>
        <v>4655.1724137931033</v>
      </c>
      <c r="P328" s="5">
        <f t="shared" si="41"/>
        <v>-2708830.9636651576</v>
      </c>
    </row>
    <row r="329" spans="12:16" x14ac:dyDescent="0.2">
      <c r="L329" s="21">
        <f t="shared" si="38"/>
        <v>0</v>
      </c>
      <c r="M329" s="11">
        <v>3170000</v>
      </c>
      <c r="N329" s="5">
        <f t="shared" si="39"/>
        <v>-2074310.344827641</v>
      </c>
      <c r="O329" s="5">
        <f t="shared" si="40"/>
        <v>4655.1724137931033</v>
      </c>
      <c r="P329" s="5">
        <f t="shared" si="41"/>
        <v>-2706169.036334984</v>
      </c>
    </row>
    <row r="330" spans="12:16" x14ac:dyDescent="0.2">
      <c r="L330" s="21">
        <f t="shared" si="38"/>
        <v>0</v>
      </c>
      <c r="M330" s="11">
        <v>3180000</v>
      </c>
      <c r="N330" s="5">
        <f t="shared" si="39"/>
        <v>-2069655.1724138479</v>
      </c>
      <c r="O330" s="5">
        <f t="shared" si="40"/>
        <v>4655.1724137931033</v>
      </c>
      <c r="P330" s="5">
        <f t="shared" si="41"/>
        <v>-2703507.1090048105</v>
      </c>
    </row>
    <row r="331" spans="12:16" x14ac:dyDescent="0.2">
      <c r="L331" s="21">
        <f t="shared" si="38"/>
        <v>0</v>
      </c>
      <c r="M331" s="11">
        <v>3190000</v>
      </c>
      <c r="N331" s="5">
        <f t="shared" si="39"/>
        <v>-2065000.0000000547</v>
      </c>
      <c r="O331" s="5">
        <f t="shared" si="40"/>
        <v>4655.1724137931033</v>
      </c>
      <c r="P331" s="5">
        <f t="shared" si="41"/>
        <v>-2700845.1816746369</v>
      </c>
    </row>
    <row r="332" spans="12:16" x14ac:dyDescent="0.2">
      <c r="L332" s="21">
        <f t="shared" ref="L332:L395" si="42">IF(M332&gt;I$17,0,IF(N331&lt;0,IF(N332&gt;0,M332,0),0))</f>
        <v>0</v>
      </c>
      <c r="M332" s="11">
        <v>3200000</v>
      </c>
      <c r="N332" s="5">
        <f t="shared" si="39"/>
        <v>-2060344.8275862616</v>
      </c>
      <c r="O332" s="5">
        <f t="shared" si="40"/>
        <v>4655.1724137931033</v>
      </c>
      <c r="P332" s="5">
        <f t="shared" si="41"/>
        <v>-2698183.2543444633</v>
      </c>
    </row>
    <row r="333" spans="12:16" x14ac:dyDescent="0.2">
      <c r="L333" s="21">
        <f t="shared" si="42"/>
        <v>0</v>
      </c>
      <c r="M333" s="11">
        <v>3210000</v>
      </c>
      <c r="N333" s="5">
        <f t="shared" ref="N333:N396" si="43">IF((I$17+1)&lt;=M333,NA(),N332+O333)</f>
        <v>-2055689.6551724684</v>
      </c>
      <c r="O333" s="5">
        <f t="shared" ref="O333:O396" si="44">IF(M333&gt;I$17,NA(),IF(M333&lt;=G$24,N$5,IF(M333&lt;=G$25,N$6,IF(M333&lt;=G$26,N$7,N$8))))</f>
        <v>4655.1724137931033</v>
      </c>
      <c r="P333" s="5">
        <f t="shared" ref="P333:P396" si="45">IF(M333&gt;I$17,NA(),P332+R$14)</f>
        <v>-2695521.3270142898</v>
      </c>
    </row>
    <row r="334" spans="12:16" x14ac:dyDescent="0.2">
      <c r="L334" s="21">
        <f t="shared" si="42"/>
        <v>0</v>
      </c>
      <c r="M334" s="11">
        <v>3220000</v>
      </c>
      <c r="N334" s="5">
        <f t="shared" si="43"/>
        <v>-2051034.4827586752</v>
      </c>
      <c r="O334" s="5">
        <f t="shared" si="44"/>
        <v>4655.1724137931033</v>
      </c>
      <c r="P334" s="5">
        <f t="shared" si="45"/>
        <v>-2692859.3996841162</v>
      </c>
    </row>
    <row r="335" spans="12:16" x14ac:dyDescent="0.2">
      <c r="L335" s="21">
        <f t="shared" si="42"/>
        <v>0</v>
      </c>
      <c r="M335" s="11">
        <v>3230000</v>
      </c>
      <c r="N335" s="5">
        <f t="shared" si="43"/>
        <v>-2046379.3103448821</v>
      </c>
      <c r="O335" s="5">
        <f t="shared" si="44"/>
        <v>4655.1724137931033</v>
      </c>
      <c r="P335" s="5">
        <f t="shared" si="45"/>
        <v>-2690197.4723539427</v>
      </c>
    </row>
    <row r="336" spans="12:16" x14ac:dyDescent="0.2">
      <c r="L336" s="21">
        <f t="shared" si="42"/>
        <v>0</v>
      </c>
      <c r="M336" s="11">
        <v>3240000</v>
      </c>
      <c r="N336" s="5">
        <f t="shared" si="43"/>
        <v>-2041724.1379310889</v>
      </c>
      <c r="O336" s="5">
        <f t="shared" si="44"/>
        <v>4655.1724137931033</v>
      </c>
      <c r="P336" s="5">
        <f t="shared" si="45"/>
        <v>-2687535.5450237691</v>
      </c>
    </row>
    <row r="337" spans="12:16" x14ac:dyDescent="0.2">
      <c r="L337" s="21">
        <f t="shared" si="42"/>
        <v>0</v>
      </c>
      <c r="M337" s="11">
        <v>3250000</v>
      </c>
      <c r="N337" s="5">
        <f t="shared" si="43"/>
        <v>-2037068.9655172958</v>
      </c>
      <c r="O337" s="5">
        <f t="shared" si="44"/>
        <v>4655.1724137931033</v>
      </c>
      <c r="P337" s="5">
        <f t="shared" si="45"/>
        <v>-2684873.6176935956</v>
      </c>
    </row>
    <row r="338" spans="12:16" x14ac:dyDescent="0.2">
      <c r="L338" s="21">
        <f t="shared" si="42"/>
        <v>0</v>
      </c>
      <c r="M338" s="11">
        <v>3260000</v>
      </c>
      <c r="N338" s="5">
        <f t="shared" si="43"/>
        <v>-2032413.7931035026</v>
      </c>
      <c r="O338" s="5">
        <f t="shared" si="44"/>
        <v>4655.1724137931033</v>
      </c>
      <c r="P338" s="5">
        <f t="shared" si="45"/>
        <v>-2682211.690363422</v>
      </c>
    </row>
    <row r="339" spans="12:16" x14ac:dyDescent="0.2">
      <c r="L339" s="21">
        <f t="shared" si="42"/>
        <v>0</v>
      </c>
      <c r="M339" s="11">
        <v>3270000</v>
      </c>
      <c r="N339" s="5">
        <f t="shared" si="43"/>
        <v>-2027758.6206897094</v>
      </c>
      <c r="O339" s="5">
        <f t="shared" si="44"/>
        <v>4655.1724137931033</v>
      </c>
      <c r="P339" s="5">
        <f t="shared" si="45"/>
        <v>-2679549.7630332485</v>
      </c>
    </row>
    <row r="340" spans="12:16" x14ac:dyDescent="0.2">
      <c r="L340" s="21">
        <f t="shared" si="42"/>
        <v>0</v>
      </c>
      <c r="M340" s="11">
        <v>3280000</v>
      </c>
      <c r="N340" s="5">
        <f t="shared" si="43"/>
        <v>-2023103.4482759163</v>
      </c>
      <c r="O340" s="5">
        <f t="shared" si="44"/>
        <v>4655.1724137931033</v>
      </c>
      <c r="P340" s="5">
        <f t="shared" si="45"/>
        <v>-2676887.8357030749</v>
      </c>
    </row>
    <row r="341" spans="12:16" x14ac:dyDescent="0.2">
      <c r="L341" s="21">
        <f t="shared" si="42"/>
        <v>0</v>
      </c>
      <c r="M341" s="11">
        <v>3290000</v>
      </c>
      <c r="N341" s="5">
        <f t="shared" si="43"/>
        <v>-2018448.2758621231</v>
      </c>
      <c r="O341" s="5">
        <f t="shared" si="44"/>
        <v>4655.1724137931033</v>
      </c>
      <c r="P341" s="5">
        <f t="shared" si="45"/>
        <v>-2674225.9083729014</v>
      </c>
    </row>
    <row r="342" spans="12:16" x14ac:dyDescent="0.2">
      <c r="L342" s="21">
        <f t="shared" si="42"/>
        <v>0</v>
      </c>
      <c r="M342" s="11">
        <v>3300000</v>
      </c>
      <c r="N342" s="5">
        <f t="shared" si="43"/>
        <v>-2013793.10344833</v>
      </c>
      <c r="O342" s="5">
        <f t="shared" si="44"/>
        <v>4655.1724137931033</v>
      </c>
      <c r="P342" s="5">
        <f t="shared" si="45"/>
        <v>-2671563.9810427278</v>
      </c>
    </row>
    <row r="343" spans="12:16" x14ac:dyDescent="0.2">
      <c r="L343" s="21">
        <f t="shared" si="42"/>
        <v>0</v>
      </c>
      <c r="M343" s="11">
        <v>3310000</v>
      </c>
      <c r="N343" s="5">
        <f t="shared" si="43"/>
        <v>-2009137.9310345368</v>
      </c>
      <c r="O343" s="5">
        <f t="shared" si="44"/>
        <v>4655.1724137931033</v>
      </c>
      <c r="P343" s="5">
        <f t="shared" si="45"/>
        <v>-2668902.0537125543</v>
      </c>
    </row>
    <row r="344" spans="12:16" x14ac:dyDescent="0.2">
      <c r="L344" s="21">
        <f t="shared" si="42"/>
        <v>0</v>
      </c>
      <c r="M344" s="11">
        <v>3320000</v>
      </c>
      <c r="N344" s="5">
        <f t="shared" si="43"/>
        <v>-2004482.7586207436</v>
      </c>
      <c r="O344" s="5">
        <f t="shared" si="44"/>
        <v>4655.1724137931033</v>
      </c>
      <c r="P344" s="5">
        <f t="shared" si="45"/>
        <v>-2666240.1263823807</v>
      </c>
    </row>
    <row r="345" spans="12:16" x14ac:dyDescent="0.2">
      <c r="L345" s="21">
        <f t="shared" si="42"/>
        <v>0</v>
      </c>
      <c r="M345" s="11">
        <v>3330000</v>
      </c>
      <c r="N345" s="5">
        <f t="shared" si="43"/>
        <v>-1999827.5862069505</v>
      </c>
      <c r="O345" s="5">
        <f t="shared" si="44"/>
        <v>4655.1724137931033</v>
      </c>
      <c r="P345" s="5">
        <f t="shared" si="45"/>
        <v>-2663578.1990522072</v>
      </c>
    </row>
    <row r="346" spans="12:16" x14ac:dyDescent="0.2">
      <c r="L346" s="21">
        <f t="shared" si="42"/>
        <v>0</v>
      </c>
      <c r="M346" s="11">
        <v>3340000</v>
      </c>
      <c r="N346" s="5">
        <f t="shared" si="43"/>
        <v>-1995172.4137931573</v>
      </c>
      <c r="O346" s="5">
        <f t="shared" si="44"/>
        <v>4655.1724137931033</v>
      </c>
      <c r="P346" s="5">
        <f t="shared" si="45"/>
        <v>-2660916.2717220336</v>
      </c>
    </row>
    <row r="347" spans="12:16" x14ac:dyDescent="0.2">
      <c r="L347" s="21">
        <f t="shared" si="42"/>
        <v>0</v>
      </c>
      <c r="M347" s="11">
        <v>3350000</v>
      </c>
      <c r="N347" s="5">
        <f t="shared" si="43"/>
        <v>-1990517.2413793642</v>
      </c>
      <c r="O347" s="5">
        <f t="shared" si="44"/>
        <v>4655.1724137931033</v>
      </c>
      <c r="P347" s="5">
        <f t="shared" si="45"/>
        <v>-2658254.3443918601</v>
      </c>
    </row>
    <row r="348" spans="12:16" x14ac:dyDescent="0.2">
      <c r="L348" s="21">
        <f t="shared" si="42"/>
        <v>0</v>
      </c>
      <c r="M348" s="11">
        <v>3360000</v>
      </c>
      <c r="N348" s="5">
        <f t="shared" si="43"/>
        <v>-1985862.068965571</v>
      </c>
      <c r="O348" s="5">
        <f t="shared" si="44"/>
        <v>4655.1724137931033</v>
      </c>
      <c r="P348" s="5">
        <f t="shared" si="45"/>
        <v>-2655592.4170616865</v>
      </c>
    </row>
    <row r="349" spans="12:16" x14ac:dyDescent="0.2">
      <c r="L349" s="21">
        <f t="shared" si="42"/>
        <v>0</v>
      </c>
      <c r="M349" s="11">
        <v>3370000</v>
      </c>
      <c r="N349" s="5">
        <f t="shared" si="43"/>
        <v>-1981206.8965517778</v>
      </c>
      <c r="O349" s="5">
        <f t="shared" si="44"/>
        <v>4655.1724137931033</v>
      </c>
      <c r="P349" s="5">
        <f t="shared" si="45"/>
        <v>-2652930.489731513</v>
      </c>
    </row>
    <row r="350" spans="12:16" x14ac:dyDescent="0.2">
      <c r="L350" s="21">
        <f t="shared" si="42"/>
        <v>0</v>
      </c>
      <c r="M350" s="11">
        <v>3380000</v>
      </c>
      <c r="N350" s="5">
        <f t="shared" si="43"/>
        <v>-1976551.7241379847</v>
      </c>
      <c r="O350" s="5">
        <f t="shared" si="44"/>
        <v>4655.1724137931033</v>
      </c>
      <c r="P350" s="5">
        <f t="shared" si="45"/>
        <v>-2650268.5624013394</v>
      </c>
    </row>
    <row r="351" spans="12:16" x14ac:dyDescent="0.2">
      <c r="L351" s="21">
        <f t="shared" si="42"/>
        <v>0</v>
      </c>
      <c r="M351" s="11">
        <v>3390000</v>
      </c>
      <c r="N351" s="5">
        <f t="shared" si="43"/>
        <v>-1971896.5517241915</v>
      </c>
      <c r="O351" s="5">
        <f t="shared" si="44"/>
        <v>4655.1724137931033</v>
      </c>
      <c r="P351" s="5">
        <f t="shared" si="45"/>
        <v>-2647606.6350711659</v>
      </c>
    </row>
    <row r="352" spans="12:16" x14ac:dyDescent="0.2">
      <c r="L352" s="21">
        <f t="shared" si="42"/>
        <v>0</v>
      </c>
      <c r="M352" s="11">
        <v>3400000</v>
      </c>
      <c r="N352" s="5">
        <f t="shared" si="43"/>
        <v>-1967241.3793103984</v>
      </c>
      <c r="O352" s="5">
        <f t="shared" si="44"/>
        <v>4655.1724137931033</v>
      </c>
      <c r="P352" s="5">
        <f t="shared" si="45"/>
        <v>-2644944.7077409923</v>
      </c>
    </row>
    <row r="353" spans="12:16" x14ac:dyDescent="0.2">
      <c r="L353" s="21">
        <f t="shared" si="42"/>
        <v>0</v>
      </c>
      <c r="M353" s="11">
        <v>3410000</v>
      </c>
      <c r="N353" s="5">
        <f t="shared" si="43"/>
        <v>-1962586.2068966052</v>
      </c>
      <c r="O353" s="5">
        <f t="shared" si="44"/>
        <v>4655.1724137931033</v>
      </c>
      <c r="P353" s="5">
        <f t="shared" si="45"/>
        <v>-2642282.7804108188</v>
      </c>
    </row>
    <row r="354" spans="12:16" x14ac:dyDescent="0.2">
      <c r="L354" s="21">
        <f t="shared" si="42"/>
        <v>0</v>
      </c>
      <c r="M354" s="11">
        <v>3420000</v>
      </c>
      <c r="N354" s="5">
        <f t="shared" si="43"/>
        <v>-1957931.034482812</v>
      </c>
      <c r="O354" s="5">
        <f t="shared" si="44"/>
        <v>4655.1724137931033</v>
      </c>
      <c r="P354" s="5">
        <f t="shared" si="45"/>
        <v>-2639620.8530806452</v>
      </c>
    </row>
    <row r="355" spans="12:16" x14ac:dyDescent="0.2">
      <c r="L355" s="21">
        <f t="shared" si="42"/>
        <v>0</v>
      </c>
      <c r="M355" s="11">
        <v>3430000</v>
      </c>
      <c r="N355" s="5">
        <f t="shared" si="43"/>
        <v>-1953275.8620690189</v>
      </c>
      <c r="O355" s="5">
        <f t="shared" si="44"/>
        <v>4655.1724137931033</v>
      </c>
      <c r="P355" s="5">
        <f t="shared" si="45"/>
        <v>-2636958.9257504717</v>
      </c>
    </row>
    <row r="356" spans="12:16" x14ac:dyDescent="0.2">
      <c r="L356" s="21">
        <f t="shared" si="42"/>
        <v>0</v>
      </c>
      <c r="M356" s="11">
        <v>3440000</v>
      </c>
      <c r="N356" s="5">
        <f t="shared" si="43"/>
        <v>-1948620.6896552257</v>
      </c>
      <c r="O356" s="5">
        <f t="shared" si="44"/>
        <v>4655.1724137931033</v>
      </c>
      <c r="P356" s="5">
        <f t="shared" si="45"/>
        <v>-2634296.9984202981</v>
      </c>
    </row>
    <row r="357" spans="12:16" x14ac:dyDescent="0.2">
      <c r="L357" s="21">
        <f t="shared" si="42"/>
        <v>0</v>
      </c>
      <c r="M357" s="11">
        <v>3450000</v>
      </c>
      <c r="N357" s="5">
        <f t="shared" si="43"/>
        <v>-1943965.5172414326</v>
      </c>
      <c r="O357" s="5">
        <f t="shared" si="44"/>
        <v>4655.1724137931033</v>
      </c>
      <c r="P357" s="5">
        <f t="shared" si="45"/>
        <v>-2631635.0710901245</v>
      </c>
    </row>
    <row r="358" spans="12:16" x14ac:dyDescent="0.2">
      <c r="L358" s="21">
        <f t="shared" si="42"/>
        <v>0</v>
      </c>
      <c r="M358" s="11">
        <v>3460000</v>
      </c>
      <c r="N358" s="5">
        <f t="shared" si="43"/>
        <v>-1939310.3448276394</v>
      </c>
      <c r="O358" s="5">
        <f t="shared" si="44"/>
        <v>4655.1724137931033</v>
      </c>
      <c r="P358" s="5">
        <f t="shared" si="45"/>
        <v>-2628973.143759951</v>
      </c>
    </row>
    <row r="359" spans="12:16" x14ac:dyDescent="0.2">
      <c r="L359" s="21">
        <f t="shared" si="42"/>
        <v>0</v>
      </c>
      <c r="M359" s="11">
        <v>3470000</v>
      </c>
      <c r="N359" s="5">
        <f t="shared" si="43"/>
        <v>-1934655.1724138462</v>
      </c>
      <c r="O359" s="5">
        <f t="shared" si="44"/>
        <v>4655.1724137931033</v>
      </c>
      <c r="P359" s="5">
        <f t="shared" si="45"/>
        <v>-2626311.2164297774</v>
      </c>
    </row>
    <row r="360" spans="12:16" x14ac:dyDescent="0.2">
      <c r="L360" s="21">
        <f t="shared" si="42"/>
        <v>0</v>
      </c>
      <c r="M360" s="11">
        <v>3480000</v>
      </c>
      <c r="N360" s="5">
        <f t="shared" si="43"/>
        <v>-1930000.0000000531</v>
      </c>
      <c r="O360" s="5">
        <f t="shared" si="44"/>
        <v>4655.1724137931033</v>
      </c>
      <c r="P360" s="5">
        <f t="shared" si="45"/>
        <v>-2623649.2890996039</v>
      </c>
    </row>
    <row r="361" spans="12:16" x14ac:dyDescent="0.2">
      <c r="L361" s="21">
        <f t="shared" si="42"/>
        <v>0</v>
      </c>
      <c r="M361" s="11">
        <v>3490000</v>
      </c>
      <c r="N361" s="5">
        <f t="shared" si="43"/>
        <v>-1925344.8275862599</v>
      </c>
      <c r="O361" s="5">
        <f t="shared" si="44"/>
        <v>4655.1724137931033</v>
      </c>
      <c r="P361" s="5">
        <f t="shared" si="45"/>
        <v>-2620987.3617694303</v>
      </c>
    </row>
    <row r="362" spans="12:16" x14ac:dyDescent="0.2">
      <c r="L362" s="21">
        <f t="shared" si="42"/>
        <v>0</v>
      </c>
      <c r="M362" s="11">
        <v>3500000</v>
      </c>
      <c r="N362" s="5">
        <f t="shared" si="43"/>
        <v>-1920689.6551724668</v>
      </c>
      <c r="O362" s="5">
        <f t="shared" si="44"/>
        <v>4655.1724137931033</v>
      </c>
      <c r="P362" s="5">
        <f t="shared" si="45"/>
        <v>-2618325.4344392568</v>
      </c>
    </row>
    <row r="363" spans="12:16" x14ac:dyDescent="0.2">
      <c r="L363" s="21">
        <f t="shared" si="42"/>
        <v>0</v>
      </c>
      <c r="M363" s="11">
        <v>3510000</v>
      </c>
      <c r="N363" s="5">
        <f t="shared" si="43"/>
        <v>-1916034.4827586736</v>
      </c>
      <c r="O363" s="5">
        <f t="shared" si="44"/>
        <v>4655.1724137931033</v>
      </c>
      <c r="P363" s="5">
        <f t="shared" si="45"/>
        <v>-2615663.5071090832</v>
      </c>
    </row>
    <row r="364" spans="12:16" x14ac:dyDescent="0.2">
      <c r="L364" s="21">
        <f t="shared" si="42"/>
        <v>0</v>
      </c>
      <c r="M364" s="11">
        <v>3520000</v>
      </c>
      <c r="N364" s="5">
        <f t="shared" si="43"/>
        <v>-1911379.3103448804</v>
      </c>
      <c r="O364" s="5">
        <f t="shared" si="44"/>
        <v>4655.1724137931033</v>
      </c>
      <c r="P364" s="5">
        <f t="shared" si="45"/>
        <v>-2613001.5797789097</v>
      </c>
    </row>
    <row r="365" spans="12:16" x14ac:dyDescent="0.2">
      <c r="L365" s="21">
        <f t="shared" si="42"/>
        <v>0</v>
      </c>
      <c r="M365" s="11">
        <v>3530000</v>
      </c>
      <c r="N365" s="5">
        <f t="shared" si="43"/>
        <v>-1906724.1379310873</v>
      </c>
      <c r="O365" s="5">
        <f t="shared" si="44"/>
        <v>4655.1724137931033</v>
      </c>
      <c r="P365" s="5">
        <f t="shared" si="45"/>
        <v>-2610339.6524487361</v>
      </c>
    </row>
    <row r="366" spans="12:16" x14ac:dyDescent="0.2">
      <c r="L366" s="21">
        <f t="shared" si="42"/>
        <v>0</v>
      </c>
      <c r="M366" s="11">
        <v>3540000</v>
      </c>
      <c r="N366" s="5">
        <f t="shared" si="43"/>
        <v>-1902068.9655172941</v>
      </c>
      <c r="O366" s="5">
        <f t="shared" si="44"/>
        <v>4655.1724137931033</v>
      </c>
      <c r="P366" s="5">
        <f t="shared" si="45"/>
        <v>-2607677.7251185626</v>
      </c>
    </row>
    <row r="367" spans="12:16" x14ac:dyDescent="0.2">
      <c r="L367" s="21">
        <f t="shared" si="42"/>
        <v>0</v>
      </c>
      <c r="M367" s="11">
        <v>3550000</v>
      </c>
      <c r="N367" s="5">
        <f t="shared" si="43"/>
        <v>-1897413.793103501</v>
      </c>
      <c r="O367" s="5">
        <f t="shared" si="44"/>
        <v>4655.1724137931033</v>
      </c>
      <c r="P367" s="5">
        <f t="shared" si="45"/>
        <v>-2605015.797788389</v>
      </c>
    </row>
    <row r="368" spans="12:16" x14ac:dyDescent="0.2">
      <c r="L368" s="21">
        <f t="shared" si="42"/>
        <v>0</v>
      </c>
      <c r="M368" s="11">
        <v>3560000</v>
      </c>
      <c r="N368" s="5">
        <f t="shared" si="43"/>
        <v>-1892758.6206897078</v>
      </c>
      <c r="O368" s="5">
        <f t="shared" si="44"/>
        <v>4655.1724137931033</v>
      </c>
      <c r="P368" s="5">
        <f t="shared" si="45"/>
        <v>-2602353.8704582155</v>
      </c>
    </row>
    <row r="369" spans="12:16" x14ac:dyDescent="0.2">
      <c r="L369" s="21">
        <f t="shared" si="42"/>
        <v>0</v>
      </c>
      <c r="M369" s="11">
        <v>3570000</v>
      </c>
      <c r="N369" s="5">
        <f t="shared" si="43"/>
        <v>-1888103.4482759146</v>
      </c>
      <c r="O369" s="5">
        <f t="shared" si="44"/>
        <v>4655.1724137931033</v>
      </c>
      <c r="P369" s="5">
        <f t="shared" si="45"/>
        <v>-2599691.9431280419</v>
      </c>
    </row>
    <row r="370" spans="12:16" x14ac:dyDescent="0.2">
      <c r="L370" s="21">
        <f t="shared" si="42"/>
        <v>0</v>
      </c>
      <c r="M370" s="11">
        <v>3580000</v>
      </c>
      <c r="N370" s="5">
        <f t="shared" si="43"/>
        <v>-1883448.2758621215</v>
      </c>
      <c r="O370" s="5">
        <f t="shared" si="44"/>
        <v>4655.1724137931033</v>
      </c>
      <c r="P370" s="5">
        <f t="shared" si="45"/>
        <v>-2597030.0157978684</v>
      </c>
    </row>
    <row r="371" spans="12:16" x14ac:dyDescent="0.2">
      <c r="L371" s="21">
        <f t="shared" si="42"/>
        <v>0</v>
      </c>
      <c r="M371" s="11">
        <v>3590000</v>
      </c>
      <c r="N371" s="5">
        <f t="shared" si="43"/>
        <v>-1878793.1034483283</v>
      </c>
      <c r="O371" s="5">
        <f t="shared" si="44"/>
        <v>4655.1724137931033</v>
      </c>
      <c r="P371" s="5">
        <f t="shared" si="45"/>
        <v>-2594368.0884676948</v>
      </c>
    </row>
    <row r="372" spans="12:16" x14ac:dyDescent="0.2">
      <c r="L372" s="21">
        <f t="shared" si="42"/>
        <v>0</v>
      </c>
      <c r="M372" s="11">
        <v>3600000</v>
      </c>
      <c r="N372" s="5">
        <f t="shared" si="43"/>
        <v>-1874137.9310345352</v>
      </c>
      <c r="O372" s="5">
        <f t="shared" si="44"/>
        <v>4655.1724137931033</v>
      </c>
      <c r="P372" s="5">
        <f t="shared" si="45"/>
        <v>-2591706.1611375213</v>
      </c>
    </row>
    <row r="373" spans="12:16" x14ac:dyDescent="0.2">
      <c r="L373" s="21">
        <f t="shared" si="42"/>
        <v>0</v>
      </c>
      <c r="M373" s="11">
        <v>3610000</v>
      </c>
      <c r="N373" s="5">
        <f t="shared" si="43"/>
        <v>-1869482.758620742</v>
      </c>
      <c r="O373" s="5">
        <f t="shared" si="44"/>
        <v>4655.1724137931033</v>
      </c>
      <c r="P373" s="5">
        <f t="shared" si="45"/>
        <v>-2589044.2338073477</v>
      </c>
    </row>
    <row r="374" spans="12:16" x14ac:dyDescent="0.2">
      <c r="L374" s="21">
        <f t="shared" si="42"/>
        <v>0</v>
      </c>
      <c r="M374" s="11">
        <v>3620000</v>
      </c>
      <c r="N374" s="5">
        <f t="shared" si="43"/>
        <v>-1864827.5862069489</v>
      </c>
      <c r="O374" s="5">
        <f t="shared" si="44"/>
        <v>4655.1724137931033</v>
      </c>
      <c r="P374" s="5">
        <f t="shared" si="45"/>
        <v>-2586382.3064771742</v>
      </c>
    </row>
    <row r="375" spans="12:16" x14ac:dyDescent="0.2">
      <c r="L375" s="21">
        <f t="shared" si="42"/>
        <v>0</v>
      </c>
      <c r="M375" s="11">
        <v>3630000</v>
      </c>
      <c r="N375" s="5">
        <f t="shared" si="43"/>
        <v>-1860172.4137931557</v>
      </c>
      <c r="O375" s="5">
        <f t="shared" si="44"/>
        <v>4655.1724137931033</v>
      </c>
      <c r="P375" s="5">
        <f t="shared" si="45"/>
        <v>-2583720.3791470006</v>
      </c>
    </row>
    <row r="376" spans="12:16" x14ac:dyDescent="0.2">
      <c r="L376" s="21">
        <f t="shared" si="42"/>
        <v>0</v>
      </c>
      <c r="M376" s="11">
        <v>3640000</v>
      </c>
      <c r="N376" s="5">
        <f t="shared" si="43"/>
        <v>-1855517.2413793625</v>
      </c>
      <c r="O376" s="5">
        <f t="shared" si="44"/>
        <v>4655.1724137931033</v>
      </c>
      <c r="P376" s="5">
        <f t="shared" si="45"/>
        <v>-2581058.4518168271</v>
      </c>
    </row>
    <row r="377" spans="12:16" x14ac:dyDescent="0.2">
      <c r="L377" s="21">
        <f t="shared" si="42"/>
        <v>0</v>
      </c>
      <c r="M377" s="11">
        <v>3650000</v>
      </c>
      <c r="N377" s="5">
        <f t="shared" si="43"/>
        <v>-1850862.0689655694</v>
      </c>
      <c r="O377" s="5">
        <f t="shared" si="44"/>
        <v>4655.1724137931033</v>
      </c>
      <c r="P377" s="5">
        <f t="shared" si="45"/>
        <v>-2578396.5244866535</v>
      </c>
    </row>
    <row r="378" spans="12:16" x14ac:dyDescent="0.2">
      <c r="L378" s="21">
        <f t="shared" si="42"/>
        <v>0</v>
      </c>
      <c r="M378" s="11">
        <v>3660000</v>
      </c>
      <c r="N378" s="5">
        <f t="shared" si="43"/>
        <v>-1846206.8965517762</v>
      </c>
      <c r="O378" s="5">
        <f t="shared" si="44"/>
        <v>4655.1724137931033</v>
      </c>
      <c r="P378" s="5">
        <f t="shared" si="45"/>
        <v>-2575734.59715648</v>
      </c>
    </row>
    <row r="379" spans="12:16" x14ac:dyDescent="0.2">
      <c r="L379" s="21">
        <f t="shared" si="42"/>
        <v>0</v>
      </c>
      <c r="M379" s="11">
        <v>3670000</v>
      </c>
      <c r="N379" s="5">
        <f t="shared" si="43"/>
        <v>-1841551.7241379831</v>
      </c>
      <c r="O379" s="5">
        <f t="shared" si="44"/>
        <v>4655.1724137931033</v>
      </c>
      <c r="P379" s="5">
        <f t="shared" si="45"/>
        <v>-2573072.6698263064</v>
      </c>
    </row>
    <row r="380" spans="12:16" x14ac:dyDescent="0.2">
      <c r="L380" s="21">
        <f t="shared" si="42"/>
        <v>0</v>
      </c>
      <c r="M380" s="11">
        <v>3680000</v>
      </c>
      <c r="N380" s="5">
        <f t="shared" si="43"/>
        <v>-1836896.5517241899</v>
      </c>
      <c r="O380" s="5">
        <f t="shared" si="44"/>
        <v>4655.1724137931033</v>
      </c>
      <c r="P380" s="5">
        <f t="shared" si="45"/>
        <v>-2570410.7424961329</v>
      </c>
    </row>
    <row r="381" spans="12:16" x14ac:dyDescent="0.2">
      <c r="L381" s="21">
        <f t="shared" si="42"/>
        <v>0</v>
      </c>
      <c r="M381" s="11">
        <v>3690000</v>
      </c>
      <c r="N381" s="5">
        <f t="shared" si="43"/>
        <v>-1832241.3793103967</v>
      </c>
      <c r="O381" s="5">
        <f t="shared" si="44"/>
        <v>4655.1724137931033</v>
      </c>
      <c r="P381" s="5">
        <f t="shared" si="45"/>
        <v>-2567748.8151659593</v>
      </c>
    </row>
    <row r="382" spans="12:16" x14ac:dyDescent="0.2">
      <c r="L382" s="21">
        <f t="shared" si="42"/>
        <v>0</v>
      </c>
      <c r="M382" s="11">
        <v>3700000</v>
      </c>
      <c r="N382" s="5">
        <f t="shared" si="43"/>
        <v>-1827586.2068966036</v>
      </c>
      <c r="O382" s="5">
        <f t="shared" si="44"/>
        <v>4655.1724137931033</v>
      </c>
      <c r="P382" s="5">
        <f t="shared" si="45"/>
        <v>-2565086.8878357857</v>
      </c>
    </row>
    <row r="383" spans="12:16" x14ac:dyDescent="0.2">
      <c r="L383" s="21">
        <f t="shared" si="42"/>
        <v>0</v>
      </c>
      <c r="M383" s="11">
        <v>3710000</v>
      </c>
      <c r="N383" s="5">
        <f t="shared" si="43"/>
        <v>-1822931.0344828104</v>
      </c>
      <c r="O383" s="5">
        <f t="shared" si="44"/>
        <v>4655.1724137931033</v>
      </c>
      <c r="P383" s="5">
        <f t="shared" si="45"/>
        <v>-2562424.9605056122</v>
      </c>
    </row>
    <row r="384" spans="12:16" x14ac:dyDescent="0.2">
      <c r="L384" s="21">
        <f t="shared" si="42"/>
        <v>0</v>
      </c>
      <c r="M384" s="11">
        <v>3720000</v>
      </c>
      <c r="N384" s="5">
        <f t="shared" si="43"/>
        <v>-1818275.8620690173</v>
      </c>
      <c r="O384" s="5">
        <f t="shared" si="44"/>
        <v>4655.1724137931033</v>
      </c>
      <c r="P384" s="5">
        <f t="shared" si="45"/>
        <v>-2559763.0331754386</v>
      </c>
    </row>
    <row r="385" spans="12:16" x14ac:dyDescent="0.2">
      <c r="L385" s="21">
        <f t="shared" si="42"/>
        <v>0</v>
      </c>
      <c r="M385" s="11">
        <v>3730000</v>
      </c>
      <c r="N385" s="5">
        <f t="shared" si="43"/>
        <v>-1813620.6896552241</v>
      </c>
      <c r="O385" s="5">
        <f t="shared" si="44"/>
        <v>4655.1724137931033</v>
      </c>
      <c r="P385" s="5">
        <f t="shared" si="45"/>
        <v>-2557101.1058452651</v>
      </c>
    </row>
    <row r="386" spans="12:16" x14ac:dyDescent="0.2">
      <c r="L386" s="21">
        <f t="shared" si="42"/>
        <v>0</v>
      </c>
      <c r="M386" s="11">
        <v>3740000</v>
      </c>
      <c r="N386" s="5">
        <f t="shared" si="43"/>
        <v>-1808965.5172414309</v>
      </c>
      <c r="O386" s="5">
        <f t="shared" si="44"/>
        <v>4655.1724137931033</v>
      </c>
      <c r="P386" s="5">
        <f t="shared" si="45"/>
        <v>-2554439.1785150915</v>
      </c>
    </row>
    <row r="387" spans="12:16" x14ac:dyDescent="0.2">
      <c r="L387" s="21">
        <f t="shared" si="42"/>
        <v>0</v>
      </c>
      <c r="M387" s="11">
        <v>3750000</v>
      </c>
      <c r="N387" s="5">
        <f t="shared" si="43"/>
        <v>-1804310.3448276378</v>
      </c>
      <c r="O387" s="5">
        <f t="shared" si="44"/>
        <v>4655.1724137931033</v>
      </c>
      <c r="P387" s="5">
        <f t="shared" si="45"/>
        <v>-2551777.251184918</v>
      </c>
    </row>
    <row r="388" spans="12:16" x14ac:dyDescent="0.2">
      <c r="L388" s="21">
        <f t="shared" si="42"/>
        <v>0</v>
      </c>
      <c r="M388" s="11">
        <v>3760000</v>
      </c>
      <c r="N388" s="5">
        <f t="shared" si="43"/>
        <v>-1799655.1724138446</v>
      </c>
      <c r="O388" s="5">
        <f t="shared" si="44"/>
        <v>4655.1724137931033</v>
      </c>
      <c r="P388" s="5">
        <f t="shared" si="45"/>
        <v>-2549115.3238547444</v>
      </c>
    </row>
    <row r="389" spans="12:16" x14ac:dyDescent="0.2">
      <c r="L389" s="21">
        <f t="shared" si="42"/>
        <v>0</v>
      </c>
      <c r="M389" s="11">
        <v>3770000</v>
      </c>
      <c r="N389" s="5">
        <f t="shared" si="43"/>
        <v>-1795000.0000000515</v>
      </c>
      <c r="O389" s="5">
        <f t="shared" si="44"/>
        <v>4655.1724137931033</v>
      </c>
      <c r="P389" s="5">
        <f t="shared" si="45"/>
        <v>-2546453.3965245709</v>
      </c>
    </row>
    <row r="390" spans="12:16" x14ac:dyDescent="0.2">
      <c r="L390" s="21">
        <f t="shared" si="42"/>
        <v>0</v>
      </c>
      <c r="M390" s="11">
        <v>3780000</v>
      </c>
      <c r="N390" s="5">
        <f t="shared" si="43"/>
        <v>-1790344.8275862583</v>
      </c>
      <c r="O390" s="5">
        <f t="shared" si="44"/>
        <v>4655.1724137931033</v>
      </c>
      <c r="P390" s="5">
        <f t="shared" si="45"/>
        <v>-2543791.4691943973</v>
      </c>
    </row>
    <row r="391" spans="12:16" x14ac:dyDescent="0.2">
      <c r="L391" s="21">
        <f t="shared" si="42"/>
        <v>0</v>
      </c>
      <c r="M391" s="11">
        <v>3790000</v>
      </c>
      <c r="N391" s="5">
        <f t="shared" si="43"/>
        <v>-1785689.6551724651</v>
      </c>
      <c r="O391" s="5">
        <f t="shared" si="44"/>
        <v>4655.1724137931033</v>
      </c>
      <c r="P391" s="5">
        <f t="shared" si="45"/>
        <v>-2541129.5418642238</v>
      </c>
    </row>
    <row r="392" spans="12:16" x14ac:dyDescent="0.2">
      <c r="L392" s="21">
        <f t="shared" si="42"/>
        <v>0</v>
      </c>
      <c r="M392" s="11">
        <v>3800000</v>
      </c>
      <c r="N392" s="5">
        <f t="shared" si="43"/>
        <v>-1781034.482758672</v>
      </c>
      <c r="O392" s="5">
        <f t="shared" si="44"/>
        <v>4655.1724137931033</v>
      </c>
      <c r="P392" s="5">
        <f t="shared" si="45"/>
        <v>-2538467.6145340502</v>
      </c>
    </row>
    <row r="393" spans="12:16" x14ac:dyDescent="0.2">
      <c r="L393" s="21">
        <f t="shared" si="42"/>
        <v>0</v>
      </c>
      <c r="M393" s="11">
        <v>3810000</v>
      </c>
      <c r="N393" s="5">
        <f t="shared" si="43"/>
        <v>-1776379.3103448788</v>
      </c>
      <c r="O393" s="5">
        <f t="shared" si="44"/>
        <v>4655.1724137931033</v>
      </c>
      <c r="P393" s="5">
        <f t="shared" si="45"/>
        <v>-2535805.6872038767</v>
      </c>
    </row>
    <row r="394" spans="12:16" x14ac:dyDescent="0.2">
      <c r="L394" s="21">
        <f t="shared" si="42"/>
        <v>0</v>
      </c>
      <c r="M394" s="11">
        <v>3820000</v>
      </c>
      <c r="N394" s="5">
        <f t="shared" si="43"/>
        <v>-1771724.1379310857</v>
      </c>
      <c r="O394" s="5">
        <f t="shared" si="44"/>
        <v>4655.1724137931033</v>
      </c>
      <c r="P394" s="5">
        <f t="shared" si="45"/>
        <v>-2533143.7598737031</v>
      </c>
    </row>
    <row r="395" spans="12:16" x14ac:dyDescent="0.2">
      <c r="L395" s="21">
        <f t="shared" si="42"/>
        <v>0</v>
      </c>
      <c r="M395" s="11">
        <v>3830000</v>
      </c>
      <c r="N395" s="5">
        <f t="shared" si="43"/>
        <v>-1767068.9655172925</v>
      </c>
      <c r="O395" s="5">
        <f t="shared" si="44"/>
        <v>4655.1724137931033</v>
      </c>
      <c r="P395" s="5">
        <f t="shared" si="45"/>
        <v>-2530481.8325435296</v>
      </c>
    </row>
    <row r="396" spans="12:16" x14ac:dyDescent="0.2">
      <c r="L396" s="21">
        <f t="shared" ref="L396:L459" si="46">IF(M396&gt;I$17,0,IF(N395&lt;0,IF(N396&gt;0,M396,0),0))</f>
        <v>0</v>
      </c>
      <c r="M396" s="11">
        <v>3840000</v>
      </c>
      <c r="N396" s="5">
        <f t="shared" si="43"/>
        <v>-1762413.7931034993</v>
      </c>
      <c r="O396" s="5">
        <f t="shared" si="44"/>
        <v>4655.1724137931033</v>
      </c>
      <c r="P396" s="5">
        <f t="shared" si="45"/>
        <v>-2527819.905213356</v>
      </c>
    </row>
    <row r="397" spans="12:16" x14ac:dyDescent="0.2">
      <c r="L397" s="21">
        <f t="shared" si="46"/>
        <v>0</v>
      </c>
      <c r="M397" s="11">
        <v>3850000</v>
      </c>
      <c r="N397" s="5">
        <f t="shared" ref="N397:N460" si="47">IF((I$17+1)&lt;=M397,NA(),N396+O397)</f>
        <v>-1757758.6206897062</v>
      </c>
      <c r="O397" s="5">
        <f t="shared" ref="O397:O460" si="48">IF(M397&gt;I$17,NA(),IF(M397&lt;=G$24,N$5,IF(M397&lt;=G$25,N$6,IF(M397&lt;=G$26,N$7,N$8))))</f>
        <v>4655.1724137931033</v>
      </c>
      <c r="P397" s="5">
        <f t="shared" ref="P397:P460" si="49">IF(M397&gt;I$17,NA(),P396+R$14)</f>
        <v>-2525157.9778831825</v>
      </c>
    </row>
    <row r="398" spans="12:16" x14ac:dyDescent="0.2">
      <c r="L398" s="21">
        <f t="shared" si="46"/>
        <v>0</v>
      </c>
      <c r="M398" s="11">
        <v>3860000</v>
      </c>
      <c r="N398" s="5">
        <f t="shared" si="47"/>
        <v>-1753103.448275913</v>
      </c>
      <c r="O398" s="5">
        <f t="shared" si="48"/>
        <v>4655.1724137931033</v>
      </c>
      <c r="P398" s="5">
        <f t="shared" si="49"/>
        <v>-2522496.0505530089</v>
      </c>
    </row>
    <row r="399" spans="12:16" x14ac:dyDescent="0.2">
      <c r="L399" s="21">
        <f t="shared" si="46"/>
        <v>0</v>
      </c>
      <c r="M399" s="11">
        <v>3870000</v>
      </c>
      <c r="N399" s="5">
        <f t="shared" si="47"/>
        <v>-1748448.2758621199</v>
      </c>
      <c r="O399" s="5">
        <f t="shared" si="48"/>
        <v>4655.1724137931033</v>
      </c>
      <c r="P399" s="5">
        <f t="shared" si="49"/>
        <v>-2519834.1232228354</v>
      </c>
    </row>
    <row r="400" spans="12:16" x14ac:dyDescent="0.2">
      <c r="L400" s="21">
        <f t="shared" si="46"/>
        <v>0</v>
      </c>
      <c r="M400" s="11">
        <v>3880000</v>
      </c>
      <c r="N400" s="5">
        <f t="shared" si="47"/>
        <v>-1743793.1034483267</v>
      </c>
      <c r="O400" s="5">
        <f t="shared" si="48"/>
        <v>4655.1724137931033</v>
      </c>
      <c r="P400" s="5">
        <f t="shared" si="49"/>
        <v>-2517172.1958926618</v>
      </c>
    </row>
    <row r="401" spans="12:16" x14ac:dyDescent="0.2">
      <c r="L401" s="21">
        <f t="shared" si="46"/>
        <v>0</v>
      </c>
      <c r="M401" s="11">
        <v>3890000</v>
      </c>
      <c r="N401" s="5">
        <f t="shared" si="47"/>
        <v>-1739137.9310345335</v>
      </c>
      <c r="O401" s="5">
        <f t="shared" si="48"/>
        <v>4655.1724137931033</v>
      </c>
      <c r="P401" s="5">
        <f t="shared" si="49"/>
        <v>-2514510.2685624883</v>
      </c>
    </row>
    <row r="402" spans="12:16" x14ac:dyDescent="0.2">
      <c r="L402" s="21">
        <f t="shared" si="46"/>
        <v>0</v>
      </c>
      <c r="M402" s="11">
        <v>3900000</v>
      </c>
      <c r="N402" s="5">
        <f t="shared" si="47"/>
        <v>-1734482.7586207404</v>
      </c>
      <c r="O402" s="5">
        <f t="shared" si="48"/>
        <v>4655.1724137931033</v>
      </c>
      <c r="P402" s="5">
        <f t="shared" si="49"/>
        <v>-2511848.3412323147</v>
      </c>
    </row>
    <row r="403" spans="12:16" x14ac:dyDescent="0.2">
      <c r="L403" s="21">
        <f t="shared" si="46"/>
        <v>0</v>
      </c>
      <c r="M403" s="11">
        <v>3910000</v>
      </c>
      <c r="N403" s="5">
        <f t="shared" si="47"/>
        <v>-1729827.5862069472</v>
      </c>
      <c r="O403" s="5">
        <f t="shared" si="48"/>
        <v>4655.1724137931033</v>
      </c>
      <c r="P403" s="5">
        <f t="shared" si="49"/>
        <v>-2509186.4139021412</v>
      </c>
    </row>
    <row r="404" spans="12:16" x14ac:dyDescent="0.2">
      <c r="L404" s="21">
        <f t="shared" si="46"/>
        <v>0</v>
      </c>
      <c r="M404" s="11">
        <v>3920000</v>
      </c>
      <c r="N404" s="5">
        <f t="shared" si="47"/>
        <v>-1725172.4137931541</v>
      </c>
      <c r="O404" s="5">
        <f t="shared" si="48"/>
        <v>4655.1724137931033</v>
      </c>
      <c r="P404" s="5">
        <f t="shared" si="49"/>
        <v>-2506524.4865719676</v>
      </c>
    </row>
    <row r="405" spans="12:16" x14ac:dyDescent="0.2">
      <c r="L405" s="21">
        <f t="shared" si="46"/>
        <v>0</v>
      </c>
      <c r="M405" s="11">
        <v>3930000</v>
      </c>
      <c r="N405" s="5">
        <f t="shared" si="47"/>
        <v>-1720517.2413793609</v>
      </c>
      <c r="O405" s="5">
        <f t="shared" si="48"/>
        <v>4655.1724137931033</v>
      </c>
      <c r="P405" s="5">
        <f t="shared" si="49"/>
        <v>-2503862.559241794</v>
      </c>
    </row>
    <row r="406" spans="12:16" x14ac:dyDescent="0.2">
      <c r="L406" s="21">
        <f t="shared" si="46"/>
        <v>0</v>
      </c>
      <c r="M406" s="11">
        <v>3940000</v>
      </c>
      <c r="N406" s="5">
        <f t="shared" si="47"/>
        <v>-1715862.0689655677</v>
      </c>
      <c r="O406" s="5">
        <f t="shared" si="48"/>
        <v>4655.1724137931033</v>
      </c>
      <c r="P406" s="5">
        <f t="shared" si="49"/>
        <v>-2501200.6319116205</v>
      </c>
    </row>
    <row r="407" spans="12:16" x14ac:dyDescent="0.2">
      <c r="L407" s="21">
        <f t="shared" si="46"/>
        <v>0</v>
      </c>
      <c r="M407" s="11">
        <v>3950000</v>
      </c>
      <c r="N407" s="5">
        <f t="shared" si="47"/>
        <v>-1711206.8965517746</v>
      </c>
      <c r="O407" s="5">
        <f t="shared" si="48"/>
        <v>4655.1724137931033</v>
      </c>
      <c r="P407" s="5">
        <f t="shared" si="49"/>
        <v>-2498538.7045814469</v>
      </c>
    </row>
    <row r="408" spans="12:16" x14ac:dyDescent="0.2">
      <c r="L408" s="21">
        <f t="shared" si="46"/>
        <v>0</v>
      </c>
      <c r="M408" s="11">
        <v>3960000</v>
      </c>
      <c r="N408" s="5">
        <f t="shared" si="47"/>
        <v>-1706551.7241379814</v>
      </c>
      <c r="O408" s="5">
        <f t="shared" si="48"/>
        <v>4655.1724137931033</v>
      </c>
      <c r="P408" s="5">
        <f t="shared" si="49"/>
        <v>-2495876.7772512734</v>
      </c>
    </row>
    <row r="409" spans="12:16" x14ac:dyDescent="0.2">
      <c r="L409" s="21">
        <f t="shared" si="46"/>
        <v>0</v>
      </c>
      <c r="M409" s="11">
        <v>3970000</v>
      </c>
      <c r="N409" s="5">
        <f t="shared" si="47"/>
        <v>-1701896.5517241883</v>
      </c>
      <c r="O409" s="5">
        <f t="shared" si="48"/>
        <v>4655.1724137931033</v>
      </c>
      <c r="P409" s="5">
        <f t="shared" si="49"/>
        <v>-2493214.8499210998</v>
      </c>
    </row>
    <row r="410" spans="12:16" x14ac:dyDescent="0.2">
      <c r="L410" s="21">
        <f t="shared" si="46"/>
        <v>0</v>
      </c>
      <c r="M410" s="11">
        <v>3980000</v>
      </c>
      <c r="N410" s="5">
        <f t="shared" si="47"/>
        <v>-1697241.3793103951</v>
      </c>
      <c r="O410" s="5">
        <f t="shared" si="48"/>
        <v>4655.1724137931033</v>
      </c>
      <c r="P410" s="5">
        <f t="shared" si="49"/>
        <v>-2490552.9225909263</v>
      </c>
    </row>
    <row r="411" spans="12:16" x14ac:dyDescent="0.2">
      <c r="L411" s="21">
        <f t="shared" si="46"/>
        <v>0</v>
      </c>
      <c r="M411" s="11">
        <v>3990000</v>
      </c>
      <c r="N411" s="5">
        <f t="shared" si="47"/>
        <v>-1692586.2068966019</v>
      </c>
      <c r="O411" s="5">
        <f t="shared" si="48"/>
        <v>4655.1724137931033</v>
      </c>
      <c r="P411" s="5">
        <f t="shared" si="49"/>
        <v>-2487890.9952607527</v>
      </c>
    </row>
    <row r="412" spans="12:16" x14ac:dyDescent="0.2">
      <c r="L412" s="21">
        <f t="shared" si="46"/>
        <v>0</v>
      </c>
      <c r="M412" s="11">
        <v>4000000</v>
      </c>
      <c r="N412" s="5">
        <f t="shared" si="47"/>
        <v>-1687931.0344828088</v>
      </c>
      <c r="O412" s="5">
        <f t="shared" si="48"/>
        <v>4655.1724137931033</v>
      </c>
      <c r="P412" s="5">
        <f t="shared" si="49"/>
        <v>-2485229.0679305792</v>
      </c>
    </row>
    <row r="413" spans="12:16" x14ac:dyDescent="0.2">
      <c r="L413" s="21">
        <f t="shared" si="46"/>
        <v>0</v>
      </c>
      <c r="M413" s="11">
        <v>4010000</v>
      </c>
      <c r="N413" s="5">
        <f t="shared" si="47"/>
        <v>-1683275.8620690156</v>
      </c>
      <c r="O413" s="5">
        <f t="shared" si="48"/>
        <v>4655.1724137931033</v>
      </c>
      <c r="P413" s="5">
        <f t="shared" si="49"/>
        <v>-2482567.1406004056</v>
      </c>
    </row>
    <row r="414" spans="12:16" x14ac:dyDescent="0.2">
      <c r="L414" s="21">
        <f t="shared" si="46"/>
        <v>0</v>
      </c>
      <c r="M414" s="11">
        <v>4020000</v>
      </c>
      <c r="N414" s="5">
        <f t="shared" si="47"/>
        <v>-1678620.6896552225</v>
      </c>
      <c r="O414" s="5">
        <f t="shared" si="48"/>
        <v>4655.1724137931033</v>
      </c>
      <c r="P414" s="5">
        <f t="shared" si="49"/>
        <v>-2479905.2132702321</v>
      </c>
    </row>
    <row r="415" spans="12:16" x14ac:dyDescent="0.2">
      <c r="L415" s="21">
        <f t="shared" si="46"/>
        <v>0</v>
      </c>
      <c r="M415" s="11">
        <v>4030000</v>
      </c>
      <c r="N415" s="5">
        <f t="shared" si="47"/>
        <v>-1673965.5172414293</v>
      </c>
      <c r="O415" s="5">
        <f t="shared" si="48"/>
        <v>4655.1724137931033</v>
      </c>
      <c r="P415" s="5">
        <f t="shared" si="49"/>
        <v>-2477243.2859400585</v>
      </c>
    </row>
    <row r="416" spans="12:16" x14ac:dyDescent="0.2">
      <c r="L416" s="21">
        <f t="shared" si="46"/>
        <v>0</v>
      </c>
      <c r="M416" s="11">
        <v>4040000</v>
      </c>
      <c r="N416" s="5">
        <f t="shared" si="47"/>
        <v>-1669310.3448276361</v>
      </c>
      <c r="O416" s="5">
        <f t="shared" si="48"/>
        <v>4655.1724137931033</v>
      </c>
      <c r="P416" s="5">
        <f t="shared" si="49"/>
        <v>-2474581.358609885</v>
      </c>
    </row>
    <row r="417" spans="12:16" x14ac:dyDescent="0.2">
      <c r="L417" s="21">
        <f t="shared" si="46"/>
        <v>0</v>
      </c>
      <c r="M417" s="11">
        <v>4050000</v>
      </c>
      <c r="N417" s="5">
        <f t="shared" si="47"/>
        <v>-1664655.172413843</v>
      </c>
      <c r="O417" s="5">
        <f t="shared" si="48"/>
        <v>4655.1724137931033</v>
      </c>
      <c r="P417" s="5">
        <f t="shared" si="49"/>
        <v>-2471919.4312797114</v>
      </c>
    </row>
    <row r="418" spans="12:16" x14ac:dyDescent="0.2">
      <c r="L418" s="21">
        <f t="shared" si="46"/>
        <v>0</v>
      </c>
      <c r="M418" s="11">
        <v>4060000</v>
      </c>
      <c r="N418" s="5">
        <f t="shared" si="47"/>
        <v>-1660000.0000000498</v>
      </c>
      <c r="O418" s="5">
        <f t="shared" si="48"/>
        <v>4655.1724137931033</v>
      </c>
      <c r="P418" s="5">
        <f t="shared" si="49"/>
        <v>-2469257.5039495379</v>
      </c>
    </row>
    <row r="419" spans="12:16" x14ac:dyDescent="0.2">
      <c r="L419" s="21">
        <f t="shared" si="46"/>
        <v>0</v>
      </c>
      <c r="M419" s="11">
        <v>4070000</v>
      </c>
      <c r="N419" s="5">
        <f t="shared" si="47"/>
        <v>-1655344.8275862567</v>
      </c>
      <c r="O419" s="5">
        <f t="shared" si="48"/>
        <v>4655.1724137931033</v>
      </c>
      <c r="P419" s="5">
        <f t="shared" si="49"/>
        <v>-2466595.5766193643</v>
      </c>
    </row>
    <row r="420" spans="12:16" x14ac:dyDescent="0.2">
      <c r="L420" s="21">
        <f t="shared" si="46"/>
        <v>0</v>
      </c>
      <c r="M420" s="11">
        <v>4080000</v>
      </c>
      <c r="N420" s="5">
        <f t="shared" si="47"/>
        <v>-1650689.6551724635</v>
      </c>
      <c r="O420" s="5">
        <f t="shared" si="48"/>
        <v>4655.1724137931033</v>
      </c>
      <c r="P420" s="5">
        <f t="shared" si="49"/>
        <v>-2463933.6492891908</v>
      </c>
    </row>
    <row r="421" spans="12:16" x14ac:dyDescent="0.2">
      <c r="L421" s="21">
        <f t="shared" si="46"/>
        <v>0</v>
      </c>
      <c r="M421" s="11">
        <v>4090000</v>
      </c>
      <c r="N421" s="5">
        <f t="shared" si="47"/>
        <v>-1646034.4827586703</v>
      </c>
      <c r="O421" s="5">
        <f t="shared" si="48"/>
        <v>4655.1724137931033</v>
      </c>
      <c r="P421" s="5">
        <f t="shared" si="49"/>
        <v>-2461271.7219590172</v>
      </c>
    </row>
    <row r="422" spans="12:16" x14ac:dyDescent="0.2">
      <c r="L422" s="21">
        <f t="shared" si="46"/>
        <v>0</v>
      </c>
      <c r="M422" s="11">
        <v>4100000</v>
      </c>
      <c r="N422" s="5">
        <f t="shared" si="47"/>
        <v>-1641379.3103448772</v>
      </c>
      <c r="O422" s="5">
        <f t="shared" si="48"/>
        <v>4655.1724137931033</v>
      </c>
      <c r="P422" s="5">
        <f t="shared" si="49"/>
        <v>-2458609.7946288437</v>
      </c>
    </row>
    <row r="423" spans="12:16" x14ac:dyDescent="0.2">
      <c r="L423" s="21">
        <f t="shared" si="46"/>
        <v>0</v>
      </c>
      <c r="M423" s="11">
        <v>4110000</v>
      </c>
      <c r="N423" s="5">
        <f t="shared" si="47"/>
        <v>-1636724.137931084</v>
      </c>
      <c r="O423" s="5">
        <f t="shared" si="48"/>
        <v>4655.1724137931033</v>
      </c>
      <c r="P423" s="5">
        <f t="shared" si="49"/>
        <v>-2455947.8672986701</v>
      </c>
    </row>
    <row r="424" spans="12:16" x14ac:dyDescent="0.2">
      <c r="L424" s="21">
        <f t="shared" si="46"/>
        <v>0</v>
      </c>
      <c r="M424" s="11">
        <v>4120000</v>
      </c>
      <c r="N424" s="5">
        <f t="shared" si="47"/>
        <v>-1632068.9655172909</v>
      </c>
      <c r="O424" s="5">
        <f t="shared" si="48"/>
        <v>4655.1724137931033</v>
      </c>
      <c r="P424" s="5">
        <f t="shared" si="49"/>
        <v>-2453285.9399684966</v>
      </c>
    </row>
    <row r="425" spans="12:16" x14ac:dyDescent="0.2">
      <c r="L425" s="21">
        <f t="shared" si="46"/>
        <v>0</v>
      </c>
      <c r="M425" s="11">
        <v>4130000</v>
      </c>
      <c r="N425" s="5">
        <f t="shared" si="47"/>
        <v>-1627413.7931034977</v>
      </c>
      <c r="O425" s="5">
        <f t="shared" si="48"/>
        <v>4655.1724137931033</v>
      </c>
      <c r="P425" s="5">
        <f t="shared" si="49"/>
        <v>-2450624.012638323</v>
      </c>
    </row>
    <row r="426" spans="12:16" x14ac:dyDescent="0.2">
      <c r="L426" s="21">
        <f t="shared" si="46"/>
        <v>0</v>
      </c>
      <c r="M426" s="11">
        <v>4140000</v>
      </c>
      <c r="N426" s="5">
        <f t="shared" si="47"/>
        <v>-1622758.6206897045</v>
      </c>
      <c r="O426" s="5">
        <f t="shared" si="48"/>
        <v>4655.1724137931033</v>
      </c>
      <c r="P426" s="5">
        <f t="shared" si="49"/>
        <v>-2447962.0853081495</v>
      </c>
    </row>
    <row r="427" spans="12:16" x14ac:dyDescent="0.2">
      <c r="L427" s="21">
        <f t="shared" si="46"/>
        <v>0</v>
      </c>
      <c r="M427" s="11">
        <v>4150000</v>
      </c>
      <c r="N427" s="5">
        <f t="shared" si="47"/>
        <v>-1618103.4482759114</v>
      </c>
      <c r="O427" s="5">
        <f t="shared" si="48"/>
        <v>4655.1724137931033</v>
      </c>
      <c r="P427" s="5">
        <f t="shared" si="49"/>
        <v>-2445300.1579779759</v>
      </c>
    </row>
    <row r="428" spans="12:16" x14ac:dyDescent="0.2">
      <c r="L428" s="21">
        <f t="shared" si="46"/>
        <v>0</v>
      </c>
      <c r="M428" s="11">
        <v>4160000</v>
      </c>
      <c r="N428" s="5">
        <f t="shared" si="47"/>
        <v>-1613448.2758621182</v>
      </c>
      <c r="O428" s="5">
        <f t="shared" si="48"/>
        <v>4655.1724137931033</v>
      </c>
      <c r="P428" s="5">
        <f t="shared" si="49"/>
        <v>-2442638.2306478024</v>
      </c>
    </row>
    <row r="429" spans="12:16" x14ac:dyDescent="0.2">
      <c r="L429" s="21">
        <f t="shared" si="46"/>
        <v>0</v>
      </c>
      <c r="M429" s="11">
        <v>4170000</v>
      </c>
      <c r="N429" s="5">
        <f t="shared" si="47"/>
        <v>-1608793.1034483251</v>
      </c>
      <c r="O429" s="5">
        <f t="shared" si="48"/>
        <v>4655.1724137931033</v>
      </c>
      <c r="P429" s="5">
        <f t="shared" si="49"/>
        <v>-2439976.3033176288</v>
      </c>
    </row>
    <row r="430" spans="12:16" x14ac:dyDescent="0.2">
      <c r="L430" s="21">
        <f t="shared" si="46"/>
        <v>0</v>
      </c>
      <c r="M430" s="11">
        <v>4180000</v>
      </c>
      <c r="N430" s="5">
        <f t="shared" si="47"/>
        <v>-1604137.9310345319</v>
      </c>
      <c r="O430" s="5">
        <f t="shared" si="48"/>
        <v>4655.1724137931033</v>
      </c>
      <c r="P430" s="5">
        <f t="shared" si="49"/>
        <v>-2437314.3759874552</v>
      </c>
    </row>
    <row r="431" spans="12:16" x14ac:dyDescent="0.2">
      <c r="L431" s="21">
        <f t="shared" si="46"/>
        <v>0</v>
      </c>
      <c r="M431" s="11">
        <v>4190000</v>
      </c>
      <c r="N431" s="5">
        <f t="shared" si="47"/>
        <v>-1599482.7586207388</v>
      </c>
      <c r="O431" s="5">
        <f t="shared" si="48"/>
        <v>4655.1724137931033</v>
      </c>
      <c r="P431" s="5">
        <f t="shared" si="49"/>
        <v>-2434652.4486572817</v>
      </c>
    </row>
    <row r="432" spans="12:16" x14ac:dyDescent="0.2">
      <c r="L432" s="21">
        <f t="shared" si="46"/>
        <v>0</v>
      </c>
      <c r="M432" s="11">
        <v>4200000</v>
      </c>
      <c r="N432" s="5">
        <f t="shared" si="47"/>
        <v>-1594827.5862069456</v>
      </c>
      <c r="O432" s="5">
        <f t="shared" si="48"/>
        <v>4655.1724137931033</v>
      </c>
      <c r="P432" s="5">
        <f t="shared" si="49"/>
        <v>-2431990.5213271081</v>
      </c>
    </row>
    <row r="433" spans="12:16" x14ac:dyDescent="0.2">
      <c r="L433" s="21">
        <f t="shared" si="46"/>
        <v>0</v>
      </c>
      <c r="M433" s="11">
        <v>4210000</v>
      </c>
      <c r="N433" s="5">
        <f t="shared" si="47"/>
        <v>-1590172.4137931524</v>
      </c>
      <c r="O433" s="5">
        <f t="shared" si="48"/>
        <v>4655.1724137931033</v>
      </c>
      <c r="P433" s="5">
        <f t="shared" si="49"/>
        <v>-2429328.5939969346</v>
      </c>
    </row>
    <row r="434" spans="12:16" x14ac:dyDescent="0.2">
      <c r="L434" s="21">
        <f t="shared" si="46"/>
        <v>0</v>
      </c>
      <c r="M434" s="11">
        <v>4220000</v>
      </c>
      <c r="N434" s="5">
        <f t="shared" si="47"/>
        <v>-1585517.2413793593</v>
      </c>
      <c r="O434" s="5">
        <f t="shared" si="48"/>
        <v>4655.1724137931033</v>
      </c>
      <c r="P434" s="5">
        <f t="shared" si="49"/>
        <v>-2426666.666666761</v>
      </c>
    </row>
    <row r="435" spans="12:16" x14ac:dyDescent="0.2">
      <c r="L435" s="21">
        <f t="shared" si="46"/>
        <v>0</v>
      </c>
      <c r="M435" s="11">
        <v>4230000</v>
      </c>
      <c r="N435" s="5">
        <f t="shared" si="47"/>
        <v>-1580862.0689655661</v>
      </c>
      <c r="O435" s="5">
        <f t="shared" si="48"/>
        <v>4655.1724137931033</v>
      </c>
      <c r="P435" s="5">
        <f t="shared" si="49"/>
        <v>-2424004.7393365875</v>
      </c>
    </row>
    <row r="436" spans="12:16" x14ac:dyDescent="0.2">
      <c r="L436" s="21">
        <f t="shared" si="46"/>
        <v>0</v>
      </c>
      <c r="M436" s="11">
        <v>4240000</v>
      </c>
      <c r="N436" s="5">
        <f t="shared" si="47"/>
        <v>-1576206.896551773</v>
      </c>
      <c r="O436" s="5">
        <f t="shared" si="48"/>
        <v>4655.1724137931033</v>
      </c>
      <c r="P436" s="5">
        <f t="shared" si="49"/>
        <v>-2421342.8120064139</v>
      </c>
    </row>
    <row r="437" spans="12:16" x14ac:dyDescent="0.2">
      <c r="L437" s="21">
        <f t="shared" si="46"/>
        <v>0</v>
      </c>
      <c r="M437" s="11">
        <v>4250000</v>
      </c>
      <c r="N437" s="5">
        <f t="shared" si="47"/>
        <v>-1571551.7241379798</v>
      </c>
      <c r="O437" s="5">
        <f t="shared" si="48"/>
        <v>4655.1724137931033</v>
      </c>
      <c r="P437" s="5">
        <f t="shared" si="49"/>
        <v>-2418680.8846762404</v>
      </c>
    </row>
    <row r="438" spans="12:16" x14ac:dyDescent="0.2">
      <c r="L438" s="21">
        <f t="shared" si="46"/>
        <v>0</v>
      </c>
      <c r="M438" s="11">
        <v>4260000</v>
      </c>
      <c r="N438" s="5">
        <f t="shared" si="47"/>
        <v>-1566896.5517241866</v>
      </c>
      <c r="O438" s="5">
        <f t="shared" si="48"/>
        <v>4655.1724137931033</v>
      </c>
      <c r="P438" s="5">
        <f t="shared" si="49"/>
        <v>-2416018.9573460668</v>
      </c>
    </row>
    <row r="439" spans="12:16" x14ac:dyDescent="0.2">
      <c r="L439" s="21">
        <f t="shared" si="46"/>
        <v>0</v>
      </c>
      <c r="M439" s="11">
        <v>4270000</v>
      </c>
      <c r="N439" s="5">
        <f t="shared" si="47"/>
        <v>-1562241.3793103935</v>
      </c>
      <c r="O439" s="5">
        <f t="shared" si="48"/>
        <v>4655.1724137931033</v>
      </c>
      <c r="P439" s="5">
        <f t="shared" si="49"/>
        <v>-2413357.0300158933</v>
      </c>
    </row>
    <row r="440" spans="12:16" x14ac:dyDescent="0.2">
      <c r="L440" s="21">
        <f t="shared" si="46"/>
        <v>0</v>
      </c>
      <c r="M440" s="11">
        <v>4280000</v>
      </c>
      <c r="N440" s="5">
        <f t="shared" si="47"/>
        <v>-1557586.2068966003</v>
      </c>
      <c r="O440" s="5">
        <f t="shared" si="48"/>
        <v>4655.1724137931033</v>
      </c>
      <c r="P440" s="5">
        <f t="shared" si="49"/>
        <v>-2410695.1026857197</v>
      </c>
    </row>
    <row r="441" spans="12:16" x14ac:dyDescent="0.2">
      <c r="L441" s="21">
        <f t="shared" si="46"/>
        <v>0</v>
      </c>
      <c r="M441" s="11">
        <v>4290000</v>
      </c>
      <c r="N441" s="5">
        <f t="shared" si="47"/>
        <v>-1552931.0344828072</v>
      </c>
      <c r="O441" s="5">
        <f t="shared" si="48"/>
        <v>4655.1724137931033</v>
      </c>
      <c r="P441" s="5">
        <f t="shared" si="49"/>
        <v>-2408033.1753555462</v>
      </c>
    </row>
    <row r="442" spans="12:16" x14ac:dyDescent="0.2">
      <c r="L442" s="21">
        <f t="shared" si="46"/>
        <v>0</v>
      </c>
      <c r="M442" s="11">
        <v>4300000</v>
      </c>
      <c r="N442" s="5">
        <f t="shared" si="47"/>
        <v>-1548275.862069014</v>
      </c>
      <c r="O442" s="5">
        <f t="shared" si="48"/>
        <v>4655.1724137931033</v>
      </c>
      <c r="P442" s="5">
        <f t="shared" si="49"/>
        <v>-2405371.2480253726</v>
      </c>
    </row>
    <row r="443" spans="12:16" x14ac:dyDescent="0.2">
      <c r="L443" s="21">
        <f t="shared" si="46"/>
        <v>0</v>
      </c>
      <c r="M443" s="11">
        <v>4310000</v>
      </c>
      <c r="N443" s="5">
        <f t="shared" si="47"/>
        <v>-1543620.6896552208</v>
      </c>
      <c r="O443" s="5">
        <f t="shared" si="48"/>
        <v>4655.1724137931033</v>
      </c>
      <c r="P443" s="5">
        <f t="shared" si="49"/>
        <v>-2402709.3206951991</v>
      </c>
    </row>
    <row r="444" spans="12:16" x14ac:dyDescent="0.2">
      <c r="L444" s="21">
        <f t="shared" si="46"/>
        <v>0</v>
      </c>
      <c r="M444" s="11">
        <v>4320000</v>
      </c>
      <c r="N444" s="5">
        <f t="shared" si="47"/>
        <v>-1538965.5172414277</v>
      </c>
      <c r="O444" s="5">
        <f t="shared" si="48"/>
        <v>4655.1724137931033</v>
      </c>
      <c r="P444" s="5">
        <f t="shared" si="49"/>
        <v>-2400047.3933650255</v>
      </c>
    </row>
    <row r="445" spans="12:16" x14ac:dyDescent="0.2">
      <c r="L445" s="21">
        <f t="shared" si="46"/>
        <v>0</v>
      </c>
      <c r="M445" s="11">
        <v>4330000</v>
      </c>
      <c r="N445" s="5">
        <f t="shared" si="47"/>
        <v>-1534310.3448276345</v>
      </c>
      <c r="O445" s="5">
        <f t="shared" si="48"/>
        <v>4655.1724137931033</v>
      </c>
      <c r="P445" s="5">
        <f t="shared" si="49"/>
        <v>-2397385.466034852</v>
      </c>
    </row>
    <row r="446" spans="12:16" x14ac:dyDescent="0.2">
      <c r="L446" s="21">
        <f t="shared" si="46"/>
        <v>0</v>
      </c>
      <c r="M446" s="11">
        <v>4340000</v>
      </c>
      <c r="N446" s="5">
        <f t="shared" si="47"/>
        <v>-1529655.1724138414</v>
      </c>
      <c r="O446" s="5">
        <f t="shared" si="48"/>
        <v>4655.1724137931033</v>
      </c>
      <c r="P446" s="5">
        <f t="shared" si="49"/>
        <v>-2394723.5387046784</v>
      </c>
    </row>
    <row r="447" spans="12:16" x14ac:dyDescent="0.2">
      <c r="L447" s="21">
        <f t="shared" si="46"/>
        <v>0</v>
      </c>
      <c r="M447" s="11">
        <v>4350000</v>
      </c>
      <c r="N447" s="5">
        <f t="shared" si="47"/>
        <v>-1525000.0000000482</v>
      </c>
      <c r="O447" s="5">
        <f t="shared" si="48"/>
        <v>4655.1724137931033</v>
      </c>
      <c r="P447" s="5">
        <f t="shared" si="49"/>
        <v>-2392061.6113745049</v>
      </c>
    </row>
    <row r="448" spans="12:16" x14ac:dyDescent="0.2">
      <c r="L448" s="21">
        <f t="shared" si="46"/>
        <v>0</v>
      </c>
      <c r="M448" s="11">
        <v>4360000</v>
      </c>
      <c r="N448" s="5">
        <f t="shared" si="47"/>
        <v>-1520344.827586255</v>
      </c>
      <c r="O448" s="5">
        <f t="shared" si="48"/>
        <v>4655.1724137931033</v>
      </c>
      <c r="P448" s="5">
        <f t="shared" si="49"/>
        <v>-2389399.6840443313</v>
      </c>
    </row>
    <row r="449" spans="12:16" x14ac:dyDescent="0.2">
      <c r="L449" s="21">
        <f t="shared" si="46"/>
        <v>0</v>
      </c>
      <c r="M449" s="11">
        <v>4370000</v>
      </c>
      <c r="N449" s="5">
        <f t="shared" si="47"/>
        <v>-1515689.6551724619</v>
      </c>
      <c r="O449" s="5">
        <f t="shared" si="48"/>
        <v>4655.1724137931033</v>
      </c>
      <c r="P449" s="5">
        <f t="shared" si="49"/>
        <v>-2386737.7567141578</v>
      </c>
    </row>
    <row r="450" spans="12:16" x14ac:dyDescent="0.2">
      <c r="L450" s="21">
        <f t="shared" si="46"/>
        <v>0</v>
      </c>
      <c r="M450" s="11">
        <v>4380000</v>
      </c>
      <c r="N450" s="5">
        <f t="shared" si="47"/>
        <v>-1511034.4827586687</v>
      </c>
      <c r="O450" s="5">
        <f t="shared" si="48"/>
        <v>4655.1724137931033</v>
      </c>
      <c r="P450" s="5">
        <f t="shared" si="49"/>
        <v>-2384075.8293839842</v>
      </c>
    </row>
    <row r="451" spans="12:16" x14ac:dyDescent="0.2">
      <c r="L451" s="21">
        <f t="shared" si="46"/>
        <v>0</v>
      </c>
      <c r="M451" s="11">
        <v>4390000</v>
      </c>
      <c r="N451" s="5">
        <f t="shared" si="47"/>
        <v>-1506379.3103448756</v>
      </c>
      <c r="O451" s="5">
        <f t="shared" si="48"/>
        <v>4655.1724137931033</v>
      </c>
      <c r="P451" s="5">
        <f t="shared" si="49"/>
        <v>-2381413.9020538107</v>
      </c>
    </row>
    <row r="452" spans="12:16" x14ac:dyDescent="0.2">
      <c r="L452" s="21">
        <f t="shared" si="46"/>
        <v>0</v>
      </c>
      <c r="M452" s="11">
        <v>4400000</v>
      </c>
      <c r="N452" s="5">
        <f t="shared" si="47"/>
        <v>-1501724.1379310824</v>
      </c>
      <c r="O452" s="5">
        <f t="shared" si="48"/>
        <v>4655.1724137931033</v>
      </c>
      <c r="P452" s="5">
        <f t="shared" si="49"/>
        <v>-2378751.9747236371</v>
      </c>
    </row>
    <row r="453" spans="12:16" x14ac:dyDescent="0.2">
      <c r="L453" s="21">
        <f t="shared" si="46"/>
        <v>0</v>
      </c>
      <c r="M453" s="11">
        <v>4410000</v>
      </c>
      <c r="N453" s="5">
        <f t="shared" si="47"/>
        <v>-1497068.9655172892</v>
      </c>
      <c r="O453" s="5">
        <f t="shared" si="48"/>
        <v>4655.1724137931033</v>
      </c>
      <c r="P453" s="5">
        <f t="shared" si="49"/>
        <v>-2376090.0473934636</v>
      </c>
    </row>
    <row r="454" spans="12:16" x14ac:dyDescent="0.2">
      <c r="L454" s="21">
        <f t="shared" si="46"/>
        <v>0</v>
      </c>
      <c r="M454" s="11">
        <v>4420000</v>
      </c>
      <c r="N454" s="5">
        <f t="shared" si="47"/>
        <v>-1492413.7931034961</v>
      </c>
      <c r="O454" s="5">
        <f t="shared" si="48"/>
        <v>4655.1724137931033</v>
      </c>
      <c r="P454" s="5">
        <f t="shared" si="49"/>
        <v>-2373428.12006329</v>
      </c>
    </row>
    <row r="455" spans="12:16" x14ac:dyDescent="0.2">
      <c r="L455" s="21">
        <f t="shared" si="46"/>
        <v>0</v>
      </c>
      <c r="M455" s="11">
        <v>4430000</v>
      </c>
      <c r="N455" s="5">
        <f t="shared" si="47"/>
        <v>-1487758.6206897029</v>
      </c>
      <c r="O455" s="5">
        <f t="shared" si="48"/>
        <v>4655.1724137931033</v>
      </c>
      <c r="P455" s="5">
        <f t="shared" si="49"/>
        <v>-2370766.1927331164</v>
      </c>
    </row>
    <row r="456" spans="12:16" x14ac:dyDescent="0.2">
      <c r="L456" s="21">
        <f t="shared" si="46"/>
        <v>0</v>
      </c>
      <c r="M456" s="11">
        <v>4440000</v>
      </c>
      <c r="N456" s="5">
        <f t="shared" si="47"/>
        <v>-1483103.4482759098</v>
      </c>
      <c r="O456" s="5">
        <f t="shared" si="48"/>
        <v>4655.1724137931033</v>
      </c>
      <c r="P456" s="5">
        <f t="shared" si="49"/>
        <v>-2368104.2654029429</v>
      </c>
    </row>
    <row r="457" spans="12:16" x14ac:dyDescent="0.2">
      <c r="L457" s="21">
        <f t="shared" si="46"/>
        <v>0</v>
      </c>
      <c r="M457" s="11">
        <v>4450000</v>
      </c>
      <c r="N457" s="5">
        <f t="shared" si="47"/>
        <v>-1478448.2758621166</v>
      </c>
      <c r="O457" s="5">
        <f t="shared" si="48"/>
        <v>4655.1724137931033</v>
      </c>
      <c r="P457" s="5">
        <f t="shared" si="49"/>
        <v>-2365442.3380727693</v>
      </c>
    </row>
    <row r="458" spans="12:16" x14ac:dyDescent="0.2">
      <c r="L458" s="21">
        <f t="shared" si="46"/>
        <v>0</v>
      </c>
      <c r="M458" s="11">
        <v>4460000</v>
      </c>
      <c r="N458" s="5">
        <f t="shared" si="47"/>
        <v>-1473793.1034483234</v>
      </c>
      <c r="O458" s="5">
        <f t="shared" si="48"/>
        <v>4655.1724137931033</v>
      </c>
      <c r="P458" s="5">
        <f t="shared" si="49"/>
        <v>-2362780.4107425958</v>
      </c>
    </row>
    <row r="459" spans="12:16" x14ac:dyDescent="0.2">
      <c r="L459" s="21">
        <f t="shared" si="46"/>
        <v>0</v>
      </c>
      <c r="M459" s="11">
        <v>4470000</v>
      </c>
      <c r="N459" s="5">
        <f t="shared" si="47"/>
        <v>-1469137.9310345303</v>
      </c>
      <c r="O459" s="5">
        <f t="shared" si="48"/>
        <v>4655.1724137931033</v>
      </c>
      <c r="P459" s="5">
        <f t="shared" si="49"/>
        <v>-2360118.4834124222</v>
      </c>
    </row>
    <row r="460" spans="12:16" x14ac:dyDescent="0.2">
      <c r="L460" s="21">
        <f t="shared" ref="L460:L523" si="50">IF(M460&gt;I$17,0,IF(N459&lt;0,IF(N460&gt;0,M460,0),0))</f>
        <v>0</v>
      </c>
      <c r="M460" s="11">
        <v>4480000</v>
      </c>
      <c r="N460" s="5">
        <f t="shared" si="47"/>
        <v>-1464482.7586207371</v>
      </c>
      <c r="O460" s="5">
        <f t="shared" si="48"/>
        <v>4655.1724137931033</v>
      </c>
      <c r="P460" s="5">
        <f t="shared" si="49"/>
        <v>-2357456.5560822487</v>
      </c>
    </row>
    <row r="461" spans="12:16" x14ac:dyDescent="0.2">
      <c r="L461" s="21">
        <f t="shared" si="50"/>
        <v>0</v>
      </c>
      <c r="M461" s="11">
        <v>4490000</v>
      </c>
      <c r="N461" s="5">
        <f t="shared" ref="N461:N524" si="51">IF((I$17+1)&lt;=M461,NA(),N460+O461)</f>
        <v>-1459827.586206944</v>
      </c>
      <c r="O461" s="5">
        <f t="shared" ref="O461:O524" si="52">IF(M461&gt;I$17,NA(),IF(M461&lt;=G$24,N$5,IF(M461&lt;=G$25,N$6,IF(M461&lt;=G$26,N$7,N$8))))</f>
        <v>4655.1724137931033</v>
      </c>
      <c r="P461" s="5">
        <f t="shared" ref="P461:P524" si="53">IF(M461&gt;I$17,NA(),P460+R$14)</f>
        <v>-2354794.6287520751</v>
      </c>
    </row>
    <row r="462" spans="12:16" x14ac:dyDescent="0.2">
      <c r="L462" s="21">
        <f t="shared" si="50"/>
        <v>0</v>
      </c>
      <c r="M462" s="11">
        <v>4500000</v>
      </c>
      <c r="N462" s="5">
        <f t="shared" si="51"/>
        <v>-1455172.4137931508</v>
      </c>
      <c r="O462" s="5">
        <f t="shared" si="52"/>
        <v>4655.1724137931033</v>
      </c>
      <c r="P462" s="5">
        <f t="shared" si="53"/>
        <v>-2352132.7014219016</v>
      </c>
    </row>
    <row r="463" spans="12:16" x14ac:dyDescent="0.2">
      <c r="L463" s="21">
        <f t="shared" si="50"/>
        <v>0</v>
      </c>
      <c r="M463" s="11">
        <v>4510000</v>
      </c>
      <c r="N463" s="5">
        <f t="shared" si="51"/>
        <v>-1450517.2413793576</v>
      </c>
      <c r="O463" s="5">
        <f t="shared" si="52"/>
        <v>4655.1724137931033</v>
      </c>
      <c r="P463" s="5">
        <f t="shared" si="53"/>
        <v>-2349470.774091728</v>
      </c>
    </row>
    <row r="464" spans="12:16" x14ac:dyDescent="0.2">
      <c r="L464" s="21">
        <f t="shared" si="50"/>
        <v>0</v>
      </c>
      <c r="M464" s="11">
        <v>4520000</v>
      </c>
      <c r="N464" s="5">
        <f t="shared" si="51"/>
        <v>-1445862.0689655645</v>
      </c>
      <c r="O464" s="5">
        <f t="shared" si="52"/>
        <v>4655.1724137931033</v>
      </c>
      <c r="P464" s="5">
        <f t="shared" si="53"/>
        <v>-2346808.8467615545</v>
      </c>
    </row>
    <row r="465" spans="12:16" x14ac:dyDescent="0.2">
      <c r="L465" s="21">
        <f t="shared" si="50"/>
        <v>0</v>
      </c>
      <c r="M465" s="11">
        <v>4530000</v>
      </c>
      <c r="N465" s="5">
        <f t="shared" si="51"/>
        <v>-1441206.8965517713</v>
      </c>
      <c r="O465" s="5">
        <f t="shared" si="52"/>
        <v>4655.1724137931033</v>
      </c>
      <c r="P465" s="5">
        <f t="shared" si="53"/>
        <v>-2344146.9194313809</v>
      </c>
    </row>
    <row r="466" spans="12:16" x14ac:dyDescent="0.2">
      <c r="L466" s="21">
        <f t="shared" si="50"/>
        <v>0</v>
      </c>
      <c r="M466" s="11">
        <v>4540000</v>
      </c>
      <c r="N466" s="5">
        <f t="shared" si="51"/>
        <v>-1436551.7241379782</v>
      </c>
      <c r="O466" s="5">
        <f t="shared" si="52"/>
        <v>4655.1724137931033</v>
      </c>
      <c r="P466" s="5">
        <f t="shared" si="53"/>
        <v>-2341484.9921012074</v>
      </c>
    </row>
    <row r="467" spans="12:16" x14ac:dyDescent="0.2">
      <c r="L467" s="21">
        <f t="shared" si="50"/>
        <v>0</v>
      </c>
      <c r="M467" s="11">
        <v>4550000</v>
      </c>
      <c r="N467" s="5">
        <f t="shared" si="51"/>
        <v>-1431896.551724185</v>
      </c>
      <c r="O467" s="5">
        <f t="shared" si="52"/>
        <v>4655.1724137931033</v>
      </c>
      <c r="P467" s="5">
        <f t="shared" si="53"/>
        <v>-2338823.0647710338</v>
      </c>
    </row>
    <row r="468" spans="12:16" x14ac:dyDescent="0.2">
      <c r="L468" s="21">
        <f t="shared" si="50"/>
        <v>0</v>
      </c>
      <c r="M468" s="11">
        <v>4560000</v>
      </c>
      <c r="N468" s="5">
        <f t="shared" si="51"/>
        <v>-1427241.3793103918</v>
      </c>
      <c r="O468" s="5">
        <f t="shared" si="52"/>
        <v>4655.1724137931033</v>
      </c>
      <c r="P468" s="5">
        <f t="shared" si="53"/>
        <v>-2336161.1374408603</v>
      </c>
    </row>
    <row r="469" spans="12:16" x14ac:dyDescent="0.2">
      <c r="L469" s="21">
        <f t="shared" si="50"/>
        <v>0</v>
      </c>
      <c r="M469" s="11">
        <v>4570000</v>
      </c>
      <c r="N469" s="5">
        <f t="shared" si="51"/>
        <v>-1422586.2068965987</v>
      </c>
      <c r="O469" s="5">
        <f t="shared" si="52"/>
        <v>4655.1724137931033</v>
      </c>
      <c r="P469" s="5">
        <f t="shared" si="53"/>
        <v>-2333499.2101106867</v>
      </c>
    </row>
    <row r="470" spans="12:16" x14ac:dyDescent="0.2">
      <c r="L470" s="21">
        <f t="shared" si="50"/>
        <v>0</v>
      </c>
      <c r="M470" s="11">
        <v>4580000</v>
      </c>
      <c r="N470" s="5">
        <f t="shared" si="51"/>
        <v>-1417931.0344828055</v>
      </c>
      <c r="O470" s="5">
        <f t="shared" si="52"/>
        <v>4655.1724137931033</v>
      </c>
      <c r="P470" s="5">
        <f t="shared" si="53"/>
        <v>-2330837.2827805132</v>
      </c>
    </row>
    <row r="471" spans="12:16" x14ac:dyDescent="0.2">
      <c r="L471" s="21">
        <f t="shared" si="50"/>
        <v>0</v>
      </c>
      <c r="M471" s="11">
        <v>4590000</v>
      </c>
      <c r="N471" s="5">
        <f t="shared" si="51"/>
        <v>-1413275.8620690124</v>
      </c>
      <c r="O471" s="5">
        <f t="shared" si="52"/>
        <v>4655.1724137931033</v>
      </c>
      <c r="P471" s="5">
        <f t="shared" si="53"/>
        <v>-2328175.3554503396</v>
      </c>
    </row>
    <row r="472" spans="12:16" x14ac:dyDescent="0.2">
      <c r="L472" s="21">
        <f t="shared" si="50"/>
        <v>0</v>
      </c>
      <c r="M472" s="11">
        <v>4600000</v>
      </c>
      <c r="N472" s="5">
        <f t="shared" si="51"/>
        <v>-1408620.6896552192</v>
      </c>
      <c r="O472" s="5">
        <f t="shared" si="52"/>
        <v>4655.1724137931033</v>
      </c>
      <c r="P472" s="5">
        <f t="shared" si="53"/>
        <v>-2325513.4281201661</v>
      </c>
    </row>
    <row r="473" spans="12:16" x14ac:dyDescent="0.2">
      <c r="L473" s="21">
        <f t="shared" si="50"/>
        <v>0</v>
      </c>
      <c r="M473" s="11">
        <v>4610000</v>
      </c>
      <c r="N473" s="5">
        <f t="shared" si="51"/>
        <v>-1403965.517241426</v>
      </c>
      <c r="O473" s="5">
        <f t="shared" si="52"/>
        <v>4655.1724137931033</v>
      </c>
      <c r="P473" s="5">
        <f t="shared" si="53"/>
        <v>-2322851.5007899925</v>
      </c>
    </row>
    <row r="474" spans="12:16" x14ac:dyDescent="0.2">
      <c r="L474" s="21">
        <f t="shared" si="50"/>
        <v>0</v>
      </c>
      <c r="M474" s="11">
        <v>4620000</v>
      </c>
      <c r="N474" s="5">
        <f t="shared" si="51"/>
        <v>-1399310.3448276329</v>
      </c>
      <c r="O474" s="5">
        <f t="shared" si="52"/>
        <v>4655.1724137931033</v>
      </c>
      <c r="P474" s="5">
        <f t="shared" si="53"/>
        <v>-2320189.573459819</v>
      </c>
    </row>
    <row r="475" spans="12:16" x14ac:dyDescent="0.2">
      <c r="L475" s="21">
        <f t="shared" si="50"/>
        <v>0</v>
      </c>
      <c r="M475" s="11">
        <v>4630000</v>
      </c>
      <c r="N475" s="5">
        <f t="shared" si="51"/>
        <v>-1394655.1724138397</v>
      </c>
      <c r="O475" s="5">
        <f t="shared" si="52"/>
        <v>4655.1724137931033</v>
      </c>
      <c r="P475" s="5">
        <f t="shared" si="53"/>
        <v>-2317527.6461296454</v>
      </c>
    </row>
    <row r="476" spans="12:16" x14ac:dyDescent="0.2">
      <c r="L476" s="21">
        <f t="shared" si="50"/>
        <v>0</v>
      </c>
      <c r="M476" s="11">
        <v>4640000</v>
      </c>
      <c r="N476" s="5">
        <f t="shared" si="51"/>
        <v>-1390000.0000000466</v>
      </c>
      <c r="O476" s="5">
        <f t="shared" si="52"/>
        <v>4655.1724137931033</v>
      </c>
      <c r="P476" s="5">
        <f t="shared" si="53"/>
        <v>-2314865.7187994719</v>
      </c>
    </row>
    <row r="477" spans="12:16" x14ac:dyDescent="0.2">
      <c r="L477" s="21">
        <f t="shared" si="50"/>
        <v>0</v>
      </c>
      <c r="M477" s="11">
        <v>4650000</v>
      </c>
      <c r="N477" s="5">
        <f t="shared" si="51"/>
        <v>-1385344.8275862534</v>
      </c>
      <c r="O477" s="5">
        <f t="shared" si="52"/>
        <v>4655.1724137931033</v>
      </c>
      <c r="P477" s="5">
        <f t="shared" si="53"/>
        <v>-2312203.7914692983</v>
      </c>
    </row>
    <row r="478" spans="12:16" x14ac:dyDescent="0.2">
      <c r="L478" s="21">
        <f t="shared" si="50"/>
        <v>0</v>
      </c>
      <c r="M478" s="11">
        <v>4660000</v>
      </c>
      <c r="N478" s="5">
        <f t="shared" si="51"/>
        <v>-1380689.6551724602</v>
      </c>
      <c r="O478" s="5">
        <f t="shared" si="52"/>
        <v>4655.1724137931033</v>
      </c>
      <c r="P478" s="5">
        <f t="shared" si="53"/>
        <v>-2309541.8641391248</v>
      </c>
    </row>
    <row r="479" spans="12:16" x14ac:dyDescent="0.2">
      <c r="L479" s="21">
        <f t="shared" si="50"/>
        <v>0</v>
      </c>
      <c r="M479" s="11">
        <v>4670000</v>
      </c>
      <c r="N479" s="5">
        <f t="shared" si="51"/>
        <v>-1376034.4827586671</v>
      </c>
      <c r="O479" s="5">
        <f t="shared" si="52"/>
        <v>4655.1724137931033</v>
      </c>
      <c r="P479" s="5">
        <f t="shared" si="53"/>
        <v>-2306879.9368089512</v>
      </c>
    </row>
    <row r="480" spans="12:16" x14ac:dyDescent="0.2">
      <c r="L480" s="21">
        <f t="shared" si="50"/>
        <v>0</v>
      </c>
      <c r="M480" s="11">
        <v>4680000</v>
      </c>
      <c r="N480" s="5">
        <f t="shared" si="51"/>
        <v>-1371379.3103448739</v>
      </c>
      <c r="O480" s="5">
        <f t="shared" si="52"/>
        <v>4655.1724137931033</v>
      </c>
      <c r="P480" s="5">
        <f t="shared" si="53"/>
        <v>-2304218.0094787776</v>
      </c>
    </row>
    <row r="481" spans="12:16" x14ac:dyDescent="0.2">
      <c r="L481" s="21">
        <f t="shared" si="50"/>
        <v>0</v>
      </c>
      <c r="M481" s="11">
        <v>4690000</v>
      </c>
      <c r="N481" s="5">
        <f t="shared" si="51"/>
        <v>-1366724.1379310808</v>
      </c>
      <c r="O481" s="5">
        <f t="shared" si="52"/>
        <v>4655.1724137931033</v>
      </c>
      <c r="P481" s="5">
        <f t="shared" si="53"/>
        <v>-2301556.0821486041</v>
      </c>
    </row>
    <row r="482" spans="12:16" x14ac:dyDescent="0.2">
      <c r="L482" s="21">
        <f t="shared" si="50"/>
        <v>0</v>
      </c>
      <c r="M482" s="11">
        <v>4700000</v>
      </c>
      <c r="N482" s="5">
        <f t="shared" si="51"/>
        <v>-1362068.9655172876</v>
      </c>
      <c r="O482" s="5">
        <f t="shared" si="52"/>
        <v>4655.1724137931033</v>
      </c>
      <c r="P482" s="5">
        <f t="shared" si="53"/>
        <v>-2298894.1548184305</v>
      </c>
    </row>
    <row r="483" spans="12:16" x14ac:dyDescent="0.2">
      <c r="L483" s="21">
        <f t="shared" si="50"/>
        <v>0</v>
      </c>
      <c r="M483" s="11">
        <v>4710000</v>
      </c>
      <c r="N483" s="5">
        <f t="shared" si="51"/>
        <v>-1357413.7931034944</v>
      </c>
      <c r="O483" s="5">
        <f t="shared" si="52"/>
        <v>4655.1724137931033</v>
      </c>
      <c r="P483" s="5">
        <f t="shared" si="53"/>
        <v>-2296232.227488257</v>
      </c>
    </row>
    <row r="484" spans="12:16" x14ac:dyDescent="0.2">
      <c r="L484" s="21">
        <f t="shared" si="50"/>
        <v>0</v>
      </c>
      <c r="M484" s="11">
        <v>4720000</v>
      </c>
      <c r="N484" s="5">
        <f t="shared" si="51"/>
        <v>-1352758.6206897013</v>
      </c>
      <c r="O484" s="5">
        <f t="shared" si="52"/>
        <v>4655.1724137931033</v>
      </c>
      <c r="P484" s="5">
        <f t="shared" si="53"/>
        <v>-2293570.3001580834</v>
      </c>
    </row>
    <row r="485" spans="12:16" x14ac:dyDescent="0.2">
      <c r="L485" s="21">
        <f t="shared" si="50"/>
        <v>0</v>
      </c>
      <c r="M485" s="11">
        <v>4730000</v>
      </c>
      <c r="N485" s="5">
        <f t="shared" si="51"/>
        <v>-1348103.4482759081</v>
      </c>
      <c r="O485" s="5">
        <f t="shared" si="52"/>
        <v>4655.1724137931033</v>
      </c>
      <c r="P485" s="5">
        <f t="shared" si="53"/>
        <v>-2290908.3728279099</v>
      </c>
    </row>
    <row r="486" spans="12:16" x14ac:dyDescent="0.2">
      <c r="L486" s="21">
        <f t="shared" si="50"/>
        <v>0</v>
      </c>
      <c r="M486" s="11">
        <v>4740000</v>
      </c>
      <c r="N486" s="5">
        <f t="shared" si="51"/>
        <v>-1343448.275862115</v>
      </c>
      <c r="O486" s="5">
        <f t="shared" si="52"/>
        <v>4655.1724137931033</v>
      </c>
      <c r="P486" s="5">
        <f t="shared" si="53"/>
        <v>-2288246.4454977363</v>
      </c>
    </row>
    <row r="487" spans="12:16" x14ac:dyDescent="0.2">
      <c r="L487" s="21">
        <f t="shared" si="50"/>
        <v>0</v>
      </c>
      <c r="M487" s="11">
        <v>4750000</v>
      </c>
      <c r="N487" s="5">
        <f t="shared" si="51"/>
        <v>-1338793.1034483218</v>
      </c>
      <c r="O487" s="5">
        <f t="shared" si="52"/>
        <v>4655.1724137931033</v>
      </c>
      <c r="P487" s="5">
        <f t="shared" si="53"/>
        <v>-2285584.5181675628</v>
      </c>
    </row>
    <row r="488" spans="12:16" x14ac:dyDescent="0.2">
      <c r="L488" s="21">
        <f t="shared" si="50"/>
        <v>0</v>
      </c>
      <c r="M488" s="11">
        <v>4760000</v>
      </c>
      <c r="N488" s="5">
        <f t="shared" si="51"/>
        <v>-1334137.9310345287</v>
      </c>
      <c r="O488" s="5">
        <f t="shared" si="52"/>
        <v>4655.1724137931033</v>
      </c>
      <c r="P488" s="5">
        <f t="shared" si="53"/>
        <v>-2282922.5908373892</v>
      </c>
    </row>
    <row r="489" spans="12:16" x14ac:dyDescent="0.2">
      <c r="L489" s="21">
        <f t="shared" si="50"/>
        <v>0</v>
      </c>
      <c r="M489" s="11">
        <v>4770000</v>
      </c>
      <c r="N489" s="5">
        <f t="shared" si="51"/>
        <v>-1329482.7586207355</v>
      </c>
      <c r="O489" s="5">
        <f t="shared" si="52"/>
        <v>4655.1724137931033</v>
      </c>
      <c r="P489" s="5">
        <f t="shared" si="53"/>
        <v>-2280260.6635072157</v>
      </c>
    </row>
    <row r="490" spans="12:16" x14ac:dyDescent="0.2">
      <c r="L490" s="21">
        <f t="shared" si="50"/>
        <v>0</v>
      </c>
      <c r="M490" s="11">
        <v>4780000</v>
      </c>
      <c r="N490" s="5">
        <f t="shared" si="51"/>
        <v>-1324827.5862069423</v>
      </c>
      <c r="O490" s="5">
        <f t="shared" si="52"/>
        <v>4655.1724137931033</v>
      </c>
      <c r="P490" s="5">
        <f t="shared" si="53"/>
        <v>-2277598.7361770421</v>
      </c>
    </row>
    <row r="491" spans="12:16" x14ac:dyDescent="0.2">
      <c r="L491" s="21">
        <f t="shared" si="50"/>
        <v>0</v>
      </c>
      <c r="M491" s="11">
        <v>4790000</v>
      </c>
      <c r="N491" s="5">
        <f t="shared" si="51"/>
        <v>-1320172.4137931492</v>
      </c>
      <c r="O491" s="5">
        <f t="shared" si="52"/>
        <v>4655.1724137931033</v>
      </c>
      <c r="P491" s="5">
        <f t="shared" si="53"/>
        <v>-2274936.8088468686</v>
      </c>
    </row>
    <row r="492" spans="12:16" x14ac:dyDescent="0.2">
      <c r="L492" s="21">
        <f t="shared" si="50"/>
        <v>0</v>
      </c>
      <c r="M492" s="11">
        <v>4800000</v>
      </c>
      <c r="N492" s="5">
        <f t="shared" si="51"/>
        <v>-1315517.241379356</v>
      </c>
      <c r="O492" s="5">
        <f t="shared" si="52"/>
        <v>4655.1724137931033</v>
      </c>
      <c r="P492" s="5">
        <f t="shared" si="53"/>
        <v>-2272274.881516695</v>
      </c>
    </row>
    <row r="493" spans="12:16" x14ac:dyDescent="0.2">
      <c r="L493" s="21">
        <f t="shared" si="50"/>
        <v>0</v>
      </c>
      <c r="M493" s="11">
        <v>4810000</v>
      </c>
      <c r="N493" s="5">
        <f t="shared" si="51"/>
        <v>-1310862.0689655629</v>
      </c>
      <c r="O493" s="5">
        <f t="shared" si="52"/>
        <v>4655.1724137931033</v>
      </c>
      <c r="P493" s="5">
        <f t="shared" si="53"/>
        <v>-2269612.9541865215</v>
      </c>
    </row>
    <row r="494" spans="12:16" x14ac:dyDescent="0.2">
      <c r="L494" s="21">
        <f t="shared" si="50"/>
        <v>0</v>
      </c>
      <c r="M494" s="11">
        <v>4820000</v>
      </c>
      <c r="N494" s="5">
        <f t="shared" si="51"/>
        <v>-1306206.8965517697</v>
      </c>
      <c r="O494" s="5">
        <f t="shared" si="52"/>
        <v>4655.1724137931033</v>
      </c>
      <c r="P494" s="5">
        <f t="shared" si="53"/>
        <v>-2266951.0268563479</v>
      </c>
    </row>
    <row r="495" spans="12:16" x14ac:dyDescent="0.2">
      <c r="L495" s="21">
        <f t="shared" si="50"/>
        <v>0</v>
      </c>
      <c r="M495" s="11">
        <v>4830000</v>
      </c>
      <c r="N495" s="5">
        <f t="shared" si="51"/>
        <v>-1301551.7241379765</v>
      </c>
      <c r="O495" s="5">
        <f t="shared" si="52"/>
        <v>4655.1724137931033</v>
      </c>
      <c r="P495" s="5">
        <f t="shared" si="53"/>
        <v>-2264289.0995261744</v>
      </c>
    </row>
    <row r="496" spans="12:16" x14ac:dyDescent="0.2">
      <c r="L496" s="21">
        <f t="shared" si="50"/>
        <v>0</v>
      </c>
      <c r="M496" s="11">
        <v>4840000</v>
      </c>
      <c r="N496" s="5">
        <f t="shared" si="51"/>
        <v>-1296896.5517241834</v>
      </c>
      <c r="O496" s="5">
        <f t="shared" si="52"/>
        <v>4655.1724137931033</v>
      </c>
      <c r="P496" s="5">
        <f t="shared" si="53"/>
        <v>-2261627.1721960008</v>
      </c>
    </row>
    <row r="497" spans="12:16" x14ac:dyDescent="0.2">
      <c r="L497" s="21">
        <f t="shared" si="50"/>
        <v>0</v>
      </c>
      <c r="M497" s="11">
        <v>4850000</v>
      </c>
      <c r="N497" s="5">
        <f t="shared" si="51"/>
        <v>-1292241.3793103902</v>
      </c>
      <c r="O497" s="5">
        <f t="shared" si="52"/>
        <v>4655.1724137931033</v>
      </c>
      <c r="P497" s="5">
        <f t="shared" si="53"/>
        <v>-2258965.2448658273</v>
      </c>
    </row>
    <row r="498" spans="12:16" x14ac:dyDescent="0.2">
      <c r="L498" s="21">
        <f t="shared" si="50"/>
        <v>0</v>
      </c>
      <c r="M498" s="11">
        <v>4860000</v>
      </c>
      <c r="N498" s="5">
        <f t="shared" si="51"/>
        <v>-1287586.2068965971</v>
      </c>
      <c r="O498" s="5">
        <f t="shared" si="52"/>
        <v>4655.1724137931033</v>
      </c>
      <c r="P498" s="5">
        <f t="shared" si="53"/>
        <v>-2256303.3175356537</v>
      </c>
    </row>
    <row r="499" spans="12:16" x14ac:dyDescent="0.2">
      <c r="L499" s="21">
        <f t="shared" si="50"/>
        <v>0</v>
      </c>
      <c r="M499" s="11">
        <v>4870000</v>
      </c>
      <c r="N499" s="5">
        <f t="shared" si="51"/>
        <v>-1282931.0344828039</v>
      </c>
      <c r="O499" s="5">
        <f t="shared" si="52"/>
        <v>4655.1724137931033</v>
      </c>
      <c r="P499" s="5">
        <f t="shared" si="53"/>
        <v>-2253641.3902054802</v>
      </c>
    </row>
    <row r="500" spans="12:16" x14ac:dyDescent="0.2">
      <c r="L500" s="21">
        <f t="shared" si="50"/>
        <v>0</v>
      </c>
      <c r="M500" s="11">
        <v>4880000</v>
      </c>
      <c r="N500" s="5">
        <f t="shared" si="51"/>
        <v>-1278275.8620690107</v>
      </c>
      <c r="O500" s="5">
        <f t="shared" si="52"/>
        <v>4655.1724137931033</v>
      </c>
      <c r="P500" s="5">
        <f t="shared" si="53"/>
        <v>-2250979.4628753066</v>
      </c>
    </row>
    <row r="501" spans="12:16" x14ac:dyDescent="0.2">
      <c r="L501" s="21">
        <f t="shared" si="50"/>
        <v>0</v>
      </c>
      <c r="M501" s="11">
        <v>4890000</v>
      </c>
      <c r="N501" s="5">
        <f t="shared" si="51"/>
        <v>-1273620.6896552176</v>
      </c>
      <c r="O501" s="5">
        <f t="shared" si="52"/>
        <v>4655.1724137931033</v>
      </c>
      <c r="P501" s="5">
        <f t="shared" si="53"/>
        <v>-2248317.5355451331</v>
      </c>
    </row>
    <row r="502" spans="12:16" x14ac:dyDescent="0.2">
      <c r="L502" s="21">
        <f t="shared" si="50"/>
        <v>0</v>
      </c>
      <c r="M502" s="11">
        <v>4900000</v>
      </c>
      <c r="N502" s="5">
        <f t="shared" si="51"/>
        <v>-1268965.5172414244</v>
      </c>
      <c r="O502" s="5">
        <f t="shared" si="52"/>
        <v>4655.1724137931033</v>
      </c>
      <c r="P502" s="5">
        <f t="shared" si="53"/>
        <v>-2245655.6082149595</v>
      </c>
    </row>
    <row r="503" spans="12:16" x14ac:dyDescent="0.2">
      <c r="L503" s="21">
        <f t="shared" si="50"/>
        <v>0</v>
      </c>
      <c r="M503" s="11">
        <v>4910000</v>
      </c>
      <c r="N503" s="5">
        <f t="shared" si="51"/>
        <v>-1264310.3448276313</v>
      </c>
      <c r="O503" s="5">
        <f t="shared" si="52"/>
        <v>4655.1724137931033</v>
      </c>
      <c r="P503" s="5">
        <f t="shared" si="53"/>
        <v>-2242993.680884786</v>
      </c>
    </row>
    <row r="504" spans="12:16" x14ac:dyDescent="0.2">
      <c r="L504" s="21">
        <f t="shared" si="50"/>
        <v>0</v>
      </c>
      <c r="M504" s="11">
        <v>4920000</v>
      </c>
      <c r="N504" s="5">
        <f t="shared" si="51"/>
        <v>-1259655.1724138381</v>
      </c>
      <c r="O504" s="5">
        <f t="shared" si="52"/>
        <v>4655.1724137931033</v>
      </c>
      <c r="P504" s="5">
        <f t="shared" si="53"/>
        <v>-2240331.7535546124</v>
      </c>
    </row>
    <row r="505" spans="12:16" x14ac:dyDescent="0.2">
      <c r="L505" s="21">
        <f t="shared" si="50"/>
        <v>0</v>
      </c>
      <c r="M505" s="11">
        <v>4930000</v>
      </c>
      <c r="N505" s="5">
        <f t="shared" si="51"/>
        <v>-1255000.0000000449</v>
      </c>
      <c r="O505" s="5">
        <f t="shared" si="52"/>
        <v>4655.1724137931033</v>
      </c>
      <c r="P505" s="5">
        <f t="shared" si="53"/>
        <v>-2237669.8262244388</v>
      </c>
    </row>
    <row r="506" spans="12:16" x14ac:dyDescent="0.2">
      <c r="L506" s="21">
        <f t="shared" si="50"/>
        <v>0</v>
      </c>
      <c r="M506" s="11">
        <v>4940000</v>
      </c>
      <c r="N506" s="5">
        <f t="shared" si="51"/>
        <v>-1250344.8275862518</v>
      </c>
      <c r="O506" s="5">
        <f t="shared" si="52"/>
        <v>4655.1724137931033</v>
      </c>
      <c r="P506" s="5">
        <f t="shared" si="53"/>
        <v>-2235007.8988942653</v>
      </c>
    </row>
    <row r="507" spans="12:16" x14ac:dyDescent="0.2">
      <c r="L507" s="21">
        <f t="shared" si="50"/>
        <v>0</v>
      </c>
      <c r="M507" s="11">
        <v>4950000</v>
      </c>
      <c r="N507" s="5">
        <f t="shared" si="51"/>
        <v>-1245689.6551724586</v>
      </c>
      <c r="O507" s="5">
        <f t="shared" si="52"/>
        <v>4655.1724137931033</v>
      </c>
      <c r="P507" s="5">
        <f t="shared" si="53"/>
        <v>-2232345.9715640917</v>
      </c>
    </row>
    <row r="508" spans="12:16" x14ac:dyDescent="0.2">
      <c r="L508" s="21">
        <f t="shared" si="50"/>
        <v>0</v>
      </c>
      <c r="M508" s="11">
        <v>4960000</v>
      </c>
      <c r="N508" s="5">
        <f t="shared" si="51"/>
        <v>-1241034.4827586655</v>
      </c>
      <c r="O508" s="5">
        <f t="shared" si="52"/>
        <v>4655.1724137931033</v>
      </c>
      <c r="P508" s="5">
        <f t="shared" si="53"/>
        <v>-2229684.0442339182</v>
      </c>
    </row>
    <row r="509" spans="12:16" x14ac:dyDescent="0.2">
      <c r="L509" s="21">
        <f t="shared" si="50"/>
        <v>0</v>
      </c>
      <c r="M509" s="11">
        <v>4970000</v>
      </c>
      <c r="N509" s="5">
        <f t="shared" si="51"/>
        <v>-1236379.3103448723</v>
      </c>
      <c r="O509" s="5">
        <f t="shared" si="52"/>
        <v>4655.1724137931033</v>
      </c>
      <c r="P509" s="5">
        <f t="shared" si="53"/>
        <v>-2227022.1169037446</v>
      </c>
    </row>
    <row r="510" spans="12:16" x14ac:dyDescent="0.2">
      <c r="L510" s="21">
        <f t="shared" si="50"/>
        <v>0</v>
      </c>
      <c r="M510" s="11">
        <v>4980000</v>
      </c>
      <c r="N510" s="5">
        <f t="shared" si="51"/>
        <v>-1231724.1379310791</v>
      </c>
      <c r="O510" s="5">
        <f t="shared" si="52"/>
        <v>4655.1724137931033</v>
      </c>
      <c r="P510" s="5">
        <f t="shared" si="53"/>
        <v>-2224360.1895735711</v>
      </c>
    </row>
    <row r="511" spans="12:16" x14ac:dyDescent="0.2">
      <c r="L511" s="21">
        <f t="shared" si="50"/>
        <v>0</v>
      </c>
      <c r="M511" s="11">
        <v>4990000</v>
      </c>
      <c r="N511" s="5">
        <f t="shared" si="51"/>
        <v>-1227068.965517286</v>
      </c>
      <c r="O511" s="5">
        <f t="shared" si="52"/>
        <v>4655.1724137931033</v>
      </c>
      <c r="P511" s="5">
        <f t="shared" si="53"/>
        <v>-2221698.2622433975</v>
      </c>
    </row>
    <row r="512" spans="12:16" x14ac:dyDescent="0.2">
      <c r="L512" s="21">
        <f t="shared" si="50"/>
        <v>0</v>
      </c>
      <c r="M512" s="11">
        <v>5000000</v>
      </c>
      <c r="N512" s="5">
        <f t="shared" si="51"/>
        <v>-1222413.7931034928</v>
      </c>
      <c r="O512" s="5">
        <f t="shared" si="52"/>
        <v>4655.1724137931033</v>
      </c>
      <c r="P512" s="5">
        <f t="shared" si="53"/>
        <v>-2219036.334913224</v>
      </c>
    </row>
    <row r="513" spans="12:16" x14ac:dyDescent="0.2">
      <c r="L513" s="21">
        <f t="shared" si="50"/>
        <v>0</v>
      </c>
      <c r="M513" s="11">
        <v>5010000</v>
      </c>
      <c r="N513" s="5">
        <f t="shared" si="51"/>
        <v>-1217758.6206896997</v>
      </c>
      <c r="O513" s="5">
        <f t="shared" si="52"/>
        <v>4655.1724137931033</v>
      </c>
      <c r="P513" s="5">
        <f t="shared" si="53"/>
        <v>-2216374.4075830504</v>
      </c>
    </row>
    <row r="514" spans="12:16" x14ac:dyDescent="0.2">
      <c r="L514" s="21">
        <f t="shared" si="50"/>
        <v>0</v>
      </c>
      <c r="M514" s="11">
        <v>5020000</v>
      </c>
      <c r="N514" s="5">
        <f t="shared" si="51"/>
        <v>-1213103.4482759065</v>
      </c>
      <c r="O514" s="5">
        <f t="shared" si="52"/>
        <v>4655.1724137931033</v>
      </c>
      <c r="P514" s="5">
        <f t="shared" si="53"/>
        <v>-2213712.4802528769</v>
      </c>
    </row>
    <row r="515" spans="12:16" x14ac:dyDescent="0.2">
      <c r="L515" s="21">
        <f t="shared" si="50"/>
        <v>0</v>
      </c>
      <c r="M515" s="11">
        <v>5030000</v>
      </c>
      <c r="N515" s="5">
        <f t="shared" si="51"/>
        <v>-1208448.2758621133</v>
      </c>
      <c r="O515" s="5">
        <f t="shared" si="52"/>
        <v>4655.1724137931033</v>
      </c>
      <c r="P515" s="5">
        <f t="shared" si="53"/>
        <v>-2211050.5529227033</v>
      </c>
    </row>
    <row r="516" spans="12:16" x14ac:dyDescent="0.2">
      <c r="L516" s="21">
        <f t="shared" si="50"/>
        <v>0</v>
      </c>
      <c r="M516" s="11">
        <v>5040000</v>
      </c>
      <c r="N516" s="5">
        <f t="shared" si="51"/>
        <v>-1203793.1034483202</v>
      </c>
      <c r="O516" s="5">
        <f t="shared" si="52"/>
        <v>4655.1724137931033</v>
      </c>
      <c r="P516" s="5">
        <f t="shared" si="53"/>
        <v>-2208388.6255925298</v>
      </c>
    </row>
    <row r="517" spans="12:16" x14ac:dyDescent="0.2">
      <c r="L517" s="21">
        <f t="shared" si="50"/>
        <v>0</v>
      </c>
      <c r="M517" s="11">
        <v>5050000</v>
      </c>
      <c r="N517" s="5">
        <f t="shared" si="51"/>
        <v>-1199137.931034527</v>
      </c>
      <c r="O517" s="5">
        <f t="shared" si="52"/>
        <v>4655.1724137931033</v>
      </c>
      <c r="P517" s="5">
        <f t="shared" si="53"/>
        <v>-2205726.6982623562</v>
      </c>
    </row>
    <row r="518" spans="12:16" x14ac:dyDescent="0.2">
      <c r="L518" s="21">
        <f t="shared" si="50"/>
        <v>0</v>
      </c>
      <c r="M518" s="11">
        <v>5060000</v>
      </c>
      <c r="N518" s="5">
        <f t="shared" si="51"/>
        <v>-1194482.7586207339</v>
      </c>
      <c r="O518" s="5">
        <f t="shared" si="52"/>
        <v>4655.1724137931033</v>
      </c>
      <c r="P518" s="5">
        <f t="shared" si="53"/>
        <v>-2203064.7709321827</v>
      </c>
    </row>
    <row r="519" spans="12:16" x14ac:dyDescent="0.2">
      <c r="L519" s="21">
        <f t="shared" si="50"/>
        <v>0</v>
      </c>
      <c r="M519" s="11">
        <v>5070000</v>
      </c>
      <c r="N519" s="5">
        <f t="shared" si="51"/>
        <v>-1189827.5862069407</v>
      </c>
      <c r="O519" s="5">
        <f t="shared" si="52"/>
        <v>4655.1724137931033</v>
      </c>
      <c r="P519" s="5">
        <f t="shared" si="53"/>
        <v>-2200402.8436020091</v>
      </c>
    </row>
    <row r="520" spans="12:16" x14ac:dyDescent="0.2">
      <c r="L520" s="21">
        <f t="shared" si="50"/>
        <v>0</v>
      </c>
      <c r="M520" s="11">
        <v>5080000</v>
      </c>
      <c r="N520" s="5">
        <f t="shared" si="51"/>
        <v>-1185172.4137931475</v>
      </c>
      <c r="O520" s="5">
        <f t="shared" si="52"/>
        <v>4655.1724137931033</v>
      </c>
      <c r="P520" s="5">
        <f t="shared" si="53"/>
        <v>-2197740.9162718356</v>
      </c>
    </row>
    <row r="521" spans="12:16" x14ac:dyDescent="0.2">
      <c r="L521" s="21">
        <f t="shared" si="50"/>
        <v>0</v>
      </c>
      <c r="M521" s="11">
        <v>5090000</v>
      </c>
      <c r="N521" s="5">
        <f t="shared" si="51"/>
        <v>-1180517.2413793544</v>
      </c>
      <c r="O521" s="5">
        <f t="shared" si="52"/>
        <v>4655.1724137931033</v>
      </c>
      <c r="P521" s="5">
        <f t="shared" si="53"/>
        <v>-2195078.988941662</v>
      </c>
    </row>
    <row r="522" spans="12:16" x14ac:dyDescent="0.2">
      <c r="L522" s="21">
        <f t="shared" si="50"/>
        <v>0</v>
      </c>
      <c r="M522" s="11">
        <v>5100000</v>
      </c>
      <c r="N522" s="5">
        <f t="shared" si="51"/>
        <v>-1175862.0689655612</v>
      </c>
      <c r="O522" s="5">
        <f t="shared" si="52"/>
        <v>4655.1724137931033</v>
      </c>
      <c r="P522" s="5">
        <f t="shared" si="53"/>
        <v>-2192417.0616114885</v>
      </c>
    </row>
    <row r="523" spans="12:16" x14ac:dyDescent="0.2">
      <c r="L523" s="21">
        <f t="shared" si="50"/>
        <v>0</v>
      </c>
      <c r="M523" s="11">
        <v>5110000</v>
      </c>
      <c r="N523" s="5">
        <f t="shared" si="51"/>
        <v>-1171206.8965517681</v>
      </c>
      <c r="O523" s="5">
        <f t="shared" si="52"/>
        <v>4655.1724137931033</v>
      </c>
      <c r="P523" s="5">
        <f t="shared" si="53"/>
        <v>-2189755.1342813149</v>
      </c>
    </row>
    <row r="524" spans="12:16" x14ac:dyDescent="0.2">
      <c r="L524" s="21">
        <f t="shared" ref="L524:L587" si="54">IF(M524&gt;I$17,0,IF(N523&lt;0,IF(N524&gt;0,M524,0),0))</f>
        <v>0</v>
      </c>
      <c r="M524" s="11">
        <v>5120000</v>
      </c>
      <c r="N524" s="5">
        <f t="shared" si="51"/>
        <v>-1166551.7241379749</v>
      </c>
      <c r="O524" s="5">
        <f t="shared" si="52"/>
        <v>4655.1724137931033</v>
      </c>
      <c r="P524" s="5">
        <f t="shared" si="53"/>
        <v>-2187093.2069511414</v>
      </c>
    </row>
    <row r="525" spans="12:16" x14ac:dyDescent="0.2">
      <c r="L525" s="21">
        <f t="shared" si="54"/>
        <v>0</v>
      </c>
      <c r="M525" s="11">
        <v>5130000</v>
      </c>
      <c r="N525" s="5">
        <f t="shared" ref="N525:N588" si="55">IF((I$17+1)&lt;=M525,NA(),N524+O525)</f>
        <v>-1161896.5517241817</v>
      </c>
      <c r="O525" s="5">
        <f t="shared" ref="O525:O588" si="56">IF(M525&gt;I$17,NA(),IF(M525&lt;=G$24,N$5,IF(M525&lt;=G$25,N$6,IF(M525&lt;=G$26,N$7,N$8))))</f>
        <v>4655.1724137931033</v>
      </c>
      <c r="P525" s="5">
        <f t="shared" ref="P525:P588" si="57">IF(M525&gt;I$17,NA(),P524+R$14)</f>
        <v>-2184431.2796209678</v>
      </c>
    </row>
    <row r="526" spans="12:16" x14ac:dyDescent="0.2">
      <c r="L526" s="21">
        <f t="shared" si="54"/>
        <v>0</v>
      </c>
      <c r="M526" s="11">
        <v>5140000</v>
      </c>
      <c r="N526" s="5">
        <f t="shared" si="55"/>
        <v>-1157241.3793103886</v>
      </c>
      <c r="O526" s="5">
        <f t="shared" si="56"/>
        <v>4655.1724137931033</v>
      </c>
      <c r="P526" s="5">
        <f t="shared" si="57"/>
        <v>-2181769.3522907943</v>
      </c>
    </row>
    <row r="527" spans="12:16" x14ac:dyDescent="0.2">
      <c r="L527" s="21">
        <f t="shared" si="54"/>
        <v>0</v>
      </c>
      <c r="M527" s="11">
        <v>5150000</v>
      </c>
      <c r="N527" s="5">
        <f t="shared" si="55"/>
        <v>-1152586.2068965954</v>
      </c>
      <c r="O527" s="5">
        <f t="shared" si="56"/>
        <v>4655.1724137931033</v>
      </c>
      <c r="P527" s="5">
        <f t="shared" si="57"/>
        <v>-2179107.4249606207</v>
      </c>
    </row>
    <row r="528" spans="12:16" x14ac:dyDescent="0.2">
      <c r="L528" s="21">
        <f t="shared" si="54"/>
        <v>0</v>
      </c>
      <c r="M528" s="11">
        <v>5160000</v>
      </c>
      <c r="N528" s="5">
        <f t="shared" si="55"/>
        <v>-1147931.0344828023</v>
      </c>
      <c r="O528" s="5">
        <f t="shared" si="56"/>
        <v>4655.1724137931033</v>
      </c>
      <c r="P528" s="5">
        <f t="shared" si="57"/>
        <v>-2176445.4976304471</v>
      </c>
    </row>
    <row r="529" spans="12:16" x14ac:dyDescent="0.2">
      <c r="L529" s="21">
        <f t="shared" si="54"/>
        <v>0</v>
      </c>
      <c r="M529" s="11">
        <v>5170000</v>
      </c>
      <c r="N529" s="5">
        <f t="shared" si="55"/>
        <v>-1143275.8620690091</v>
      </c>
      <c r="O529" s="5">
        <f t="shared" si="56"/>
        <v>4655.1724137931033</v>
      </c>
      <c r="P529" s="5">
        <f t="shared" si="57"/>
        <v>-2173783.5703002736</v>
      </c>
    </row>
    <row r="530" spans="12:16" x14ac:dyDescent="0.2">
      <c r="L530" s="21">
        <f t="shared" si="54"/>
        <v>0</v>
      </c>
      <c r="M530" s="11">
        <v>5180000</v>
      </c>
      <c r="N530" s="5">
        <f t="shared" si="55"/>
        <v>-1138620.6896552159</v>
      </c>
      <c r="O530" s="5">
        <f t="shared" si="56"/>
        <v>4655.1724137931033</v>
      </c>
      <c r="P530" s="5">
        <f t="shared" si="57"/>
        <v>-2171121.6429701</v>
      </c>
    </row>
    <row r="531" spans="12:16" x14ac:dyDescent="0.2">
      <c r="L531" s="21">
        <f t="shared" si="54"/>
        <v>0</v>
      </c>
      <c r="M531" s="11">
        <v>5190000</v>
      </c>
      <c r="N531" s="5">
        <f t="shared" si="55"/>
        <v>-1133965.5172414228</v>
      </c>
      <c r="O531" s="5">
        <f t="shared" si="56"/>
        <v>4655.1724137931033</v>
      </c>
      <c r="P531" s="5">
        <f t="shared" si="57"/>
        <v>-2168459.7156399265</v>
      </c>
    </row>
    <row r="532" spans="12:16" x14ac:dyDescent="0.2">
      <c r="L532" s="21">
        <f t="shared" si="54"/>
        <v>0</v>
      </c>
      <c r="M532" s="11">
        <v>5200000</v>
      </c>
      <c r="N532" s="5">
        <f t="shared" si="55"/>
        <v>-1129310.3448276296</v>
      </c>
      <c r="O532" s="5">
        <f t="shared" si="56"/>
        <v>4655.1724137931033</v>
      </c>
      <c r="P532" s="5">
        <f t="shared" si="57"/>
        <v>-2165797.7883097529</v>
      </c>
    </row>
    <row r="533" spans="12:16" x14ac:dyDescent="0.2">
      <c r="L533" s="21">
        <f t="shared" si="54"/>
        <v>0</v>
      </c>
      <c r="M533" s="11">
        <v>5210000</v>
      </c>
      <c r="N533" s="5">
        <f t="shared" si="55"/>
        <v>-1124655.1724138365</v>
      </c>
      <c r="O533" s="5">
        <f t="shared" si="56"/>
        <v>4655.1724137931033</v>
      </c>
      <c r="P533" s="5">
        <f t="shared" si="57"/>
        <v>-2163135.8609795794</v>
      </c>
    </row>
    <row r="534" spans="12:16" x14ac:dyDescent="0.2">
      <c r="L534" s="21">
        <f t="shared" si="54"/>
        <v>0</v>
      </c>
      <c r="M534" s="11">
        <v>5220000</v>
      </c>
      <c r="N534" s="5">
        <f t="shared" si="55"/>
        <v>-1120000.0000000433</v>
      </c>
      <c r="O534" s="5">
        <f t="shared" si="56"/>
        <v>4655.1724137931033</v>
      </c>
      <c r="P534" s="5">
        <f t="shared" si="57"/>
        <v>-2160473.9336494058</v>
      </c>
    </row>
    <row r="535" spans="12:16" x14ac:dyDescent="0.2">
      <c r="L535" s="21">
        <f t="shared" si="54"/>
        <v>0</v>
      </c>
      <c r="M535" s="11">
        <v>5230000</v>
      </c>
      <c r="N535" s="5">
        <f t="shared" si="55"/>
        <v>-1115344.8275862501</v>
      </c>
      <c r="O535" s="5">
        <f t="shared" si="56"/>
        <v>4655.1724137931033</v>
      </c>
      <c r="P535" s="5">
        <f t="shared" si="57"/>
        <v>-2157812.0063192323</v>
      </c>
    </row>
    <row r="536" spans="12:16" x14ac:dyDescent="0.2">
      <c r="L536" s="21">
        <f t="shared" si="54"/>
        <v>0</v>
      </c>
      <c r="M536" s="11">
        <v>5240000</v>
      </c>
      <c r="N536" s="5">
        <f t="shared" si="55"/>
        <v>-1110689.655172457</v>
      </c>
      <c r="O536" s="5">
        <f t="shared" si="56"/>
        <v>4655.1724137931033</v>
      </c>
      <c r="P536" s="5">
        <f t="shared" si="57"/>
        <v>-2155150.0789890587</v>
      </c>
    </row>
    <row r="537" spans="12:16" x14ac:dyDescent="0.2">
      <c r="L537" s="21">
        <f t="shared" si="54"/>
        <v>0</v>
      </c>
      <c r="M537" s="11">
        <v>5250000</v>
      </c>
      <c r="N537" s="5">
        <f t="shared" si="55"/>
        <v>-1106034.4827586638</v>
      </c>
      <c r="O537" s="5">
        <f t="shared" si="56"/>
        <v>4655.1724137931033</v>
      </c>
      <c r="P537" s="5">
        <f t="shared" si="57"/>
        <v>-2152488.1516588852</v>
      </c>
    </row>
    <row r="538" spans="12:16" x14ac:dyDescent="0.2">
      <c r="L538" s="21">
        <f t="shared" si="54"/>
        <v>0</v>
      </c>
      <c r="M538" s="11">
        <v>5260000</v>
      </c>
      <c r="N538" s="5">
        <f t="shared" si="55"/>
        <v>-1101379.3103448707</v>
      </c>
      <c r="O538" s="5">
        <f t="shared" si="56"/>
        <v>4655.1724137931033</v>
      </c>
      <c r="P538" s="5">
        <f t="shared" si="57"/>
        <v>-2149826.2243287116</v>
      </c>
    </row>
    <row r="539" spans="12:16" x14ac:dyDescent="0.2">
      <c r="L539" s="21">
        <f t="shared" si="54"/>
        <v>0</v>
      </c>
      <c r="M539" s="11">
        <v>5270000</v>
      </c>
      <c r="N539" s="5">
        <f t="shared" si="55"/>
        <v>-1096724.1379310775</v>
      </c>
      <c r="O539" s="5">
        <f t="shared" si="56"/>
        <v>4655.1724137931033</v>
      </c>
      <c r="P539" s="5">
        <f t="shared" si="57"/>
        <v>-2147164.2969985381</v>
      </c>
    </row>
    <row r="540" spans="12:16" x14ac:dyDescent="0.2">
      <c r="L540" s="21">
        <f t="shared" si="54"/>
        <v>0</v>
      </c>
      <c r="M540" s="11">
        <v>5280000</v>
      </c>
      <c r="N540" s="5">
        <f t="shared" si="55"/>
        <v>-1092068.9655172843</v>
      </c>
      <c r="O540" s="5">
        <f t="shared" si="56"/>
        <v>4655.1724137931033</v>
      </c>
      <c r="P540" s="5">
        <f t="shared" si="57"/>
        <v>-2144502.3696683645</v>
      </c>
    </row>
    <row r="541" spans="12:16" x14ac:dyDescent="0.2">
      <c r="L541" s="21">
        <f t="shared" si="54"/>
        <v>0</v>
      </c>
      <c r="M541" s="11">
        <v>5290000</v>
      </c>
      <c r="N541" s="5">
        <f t="shared" si="55"/>
        <v>-1087413.7931034912</v>
      </c>
      <c r="O541" s="5">
        <f t="shared" si="56"/>
        <v>4655.1724137931033</v>
      </c>
      <c r="P541" s="5">
        <f t="shared" si="57"/>
        <v>-2141840.442338191</v>
      </c>
    </row>
    <row r="542" spans="12:16" x14ac:dyDescent="0.2">
      <c r="L542" s="21">
        <f t="shared" si="54"/>
        <v>0</v>
      </c>
      <c r="M542" s="11">
        <v>5300000</v>
      </c>
      <c r="N542" s="5">
        <f t="shared" si="55"/>
        <v>-1082758.620689698</v>
      </c>
      <c r="O542" s="5">
        <f t="shared" si="56"/>
        <v>4655.1724137931033</v>
      </c>
      <c r="P542" s="5">
        <f t="shared" si="57"/>
        <v>-2139178.5150080174</v>
      </c>
    </row>
    <row r="543" spans="12:16" x14ac:dyDescent="0.2">
      <c r="L543" s="21">
        <f t="shared" si="54"/>
        <v>0</v>
      </c>
      <c r="M543" s="11">
        <v>5310000</v>
      </c>
      <c r="N543" s="5">
        <f t="shared" si="55"/>
        <v>-1078103.4482759049</v>
      </c>
      <c r="O543" s="5">
        <f t="shared" si="56"/>
        <v>4655.1724137931033</v>
      </c>
      <c r="P543" s="5">
        <f t="shared" si="57"/>
        <v>-2136516.5876778439</v>
      </c>
    </row>
    <row r="544" spans="12:16" x14ac:dyDescent="0.2">
      <c r="L544" s="21">
        <f t="shared" si="54"/>
        <v>0</v>
      </c>
      <c r="M544" s="11">
        <v>5320000</v>
      </c>
      <c r="N544" s="5">
        <f t="shared" si="55"/>
        <v>-1073448.2758621117</v>
      </c>
      <c r="O544" s="5">
        <f t="shared" si="56"/>
        <v>4655.1724137931033</v>
      </c>
      <c r="P544" s="5">
        <f t="shared" si="57"/>
        <v>-2133854.6603476703</v>
      </c>
    </row>
    <row r="545" spans="12:16" x14ac:dyDescent="0.2">
      <c r="L545" s="21">
        <f t="shared" si="54"/>
        <v>0</v>
      </c>
      <c r="M545" s="11">
        <v>5330000</v>
      </c>
      <c r="N545" s="5">
        <f t="shared" si="55"/>
        <v>-1068793.1034483186</v>
      </c>
      <c r="O545" s="5">
        <f t="shared" si="56"/>
        <v>4655.1724137931033</v>
      </c>
      <c r="P545" s="5">
        <f t="shared" si="57"/>
        <v>-2131192.7330174968</v>
      </c>
    </row>
    <row r="546" spans="12:16" x14ac:dyDescent="0.2">
      <c r="L546" s="21">
        <f t="shared" si="54"/>
        <v>0</v>
      </c>
      <c r="M546" s="11">
        <v>5340000</v>
      </c>
      <c r="N546" s="5">
        <f t="shared" si="55"/>
        <v>-1064137.9310345254</v>
      </c>
      <c r="O546" s="5">
        <f t="shared" si="56"/>
        <v>4655.1724137931033</v>
      </c>
      <c r="P546" s="5">
        <f t="shared" si="57"/>
        <v>-2128530.8056873232</v>
      </c>
    </row>
    <row r="547" spans="12:16" x14ac:dyDescent="0.2">
      <c r="L547" s="21">
        <f t="shared" si="54"/>
        <v>0</v>
      </c>
      <c r="M547" s="11">
        <v>5350000</v>
      </c>
      <c r="N547" s="5">
        <f t="shared" si="55"/>
        <v>-1059482.7586207322</v>
      </c>
      <c r="O547" s="5">
        <f t="shared" si="56"/>
        <v>4655.1724137931033</v>
      </c>
      <c r="P547" s="5">
        <f t="shared" si="57"/>
        <v>-2125868.8783571497</v>
      </c>
    </row>
    <row r="548" spans="12:16" x14ac:dyDescent="0.2">
      <c r="L548" s="21">
        <f t="shared" si="54"/>
        <v>0</v>
      </c>
      <c r="M548" s="11">
        <v>5360000</v>
      </c>
      <c r="N548" s="5">
        <f t="shared" si="55"/>
        <v>-1054827.5862069391</v>
      </c>
      <c r="O548" s="5">
        <f t="shared" si="56"/>
        <v>4655.1724137931033</v>
      </c>
      <c r="P548" s="5">
        <f t="shared" si="57"/>
        <v>-2123206.9510269761</v>
      </c>
    </row>
    <row r="549" spans="12:16" x14ac:dyDescent="0.2">
      <c r="L549" s="21">
        <f t="shared" si="54"/>
        <v>0</v>
      </c>
      <c r="M549" s="11">
        <v>5370000</v>
      </c>
      <c r="N549" s="5">
        <f t="shared" si="55"/>
        <v>-1050172.4137931459</v>
      </c>
      <c r="O549" s="5">
        <f t="shared" si="56"/>
        <v>4655.1724137931033</v>
      </c>
      <c r="P549" s="5">
        <f t="shared" si="57"/>
        <v>-2120545.0236968026</v>
      </c>
    </row>
    <row r="550" spans="12:16" x14ac:dyDescent="0.2">
      <c r="L550" s="21">
        <f t="shared" si="54"/>
        <v>0</v>
      </c>
      <c r="M550" s="11">
        <v>5380000</v>
      </c>
      <c r="N550" s="5">
        <f t="shared" si="55"/>
        <v>-1045517.2413793528</v>
      </c>
      <c r="O550" s="5">
        <f t="shared" si="56"/>
        <v>4655.1724137931033</v>
      </c>
      <c r="P550" s="5">
        <f t="shared" si="57"/>
        <v>-2117883.096366629</v>
      </c>
    </row>
    <row r="551" spans="12:16" x14ac:dyDescent="0.2">
      <c r="L551" s="21">
        <f t="shared" si="54"/>
        <v>0</v>
      </c>
      <c r="M551" s="11">
        <v>5390000</v>
      </c>
      <c r="N551" s="5">
        <f t="shared" si="55"/>
        <v>-1040862.0689655596</v>
      </c>
      <c r="O551" s="5">
        <f t="shared" si="56"/>
        <v>4655.1724137931033</v>
      </c>
      <c r="P551" s="5">
        <f t="shared" si="57"/>
        <v>-2115221.1690364555</v>
      </c>
    </row>
    <row r="552" spans="12:16" x14ac:dyDescent="0.2">
      <c r="L552" s="21">
        <f t="shared" si="54"/>
        <v>0</v>
      </c>
      <c r="M552" s="11">
        <v>5400000</v>
      </c>
      <c r="N552" s="5">
        <f t="shared" si="55"/>
        <v>-1036206.8965517664</v>
      </c>
      <c r="O552" s="5">
        <f t="shared" si="56"/>
        <v>4655.1724137931033</v>
      </c>
      <c r="P552" s="5">
        <f t="shared" si="57"/>
        <v>-2112559.2417062819</v>
      </c>
    </row>
    <row r="553" spans="12:16" x14ac:dyDescent="0.2">
      <c r="L553" s="21">
        <f t="shared" si="54"/>
        <v>0</v>
      </c>
      <c r="M553" s="11">
        <v>5410000</v>
      </c>
      <c r="N553" s="5">
        <f t="shared" si="55"/>
        <v>-1031551.7241379733</v>
      </c>
      <c r="O553" s="5">
        <f t="shared" si="56"/>
        <v>4655.1724137931033</v>
      </c>
      <c r="P553" s="5">
        <f t="shared" si="57"/>
        <v>-2109897.3143761083</v>
      </c>
    </row>
    <row r="554" spans="12:16" x14ac:dyDescent="0.2">
      <c r="L554" s="21">
        <f t="shared" si="54"/>
        <v>0</v>
      </c>
      <c r="M554" s="11">
        <v>5420000</v>
      </c>
      <c r="N554" s="5">
        <f t="shared" si="55"/>
        <v>-1026896.5517241801</v>
      </c>
      <c r="O554" s="5">
        <f t="shared" si="56"/>
        <v>4655.1724137931033</v>
      </c>
      <c r="P554" s="5">
        <f t="shared" si="57"/>
        <v>-2107235.3870459348</v>
      </c>
    </row>
    <row r="555" spans="12:16" x14ac:dyDescent="0.2">
      <c r="L555" s="21">
        <f t="shared" si="54"/>
        <v>0</v>
      </c>
      <c r="M555" s="11">
        <v>5430000</v>
      </c>
      <c r="N555" s="5">
        <f t="shared" si="55"/>
        <v>-1022241.379310387</v>
      </c>
      <c r="O555" s="5">
        <f t="shared" si="56"/>
        <v>4655.1724137931033</v>
      </c>
      <c r="P555" s="5">
        <f t="shared" si="57"/>
        <v>-2104573.4597157612</v>
      </c>
    </row>
    <row r="556" spans="12:16" x14ac:dyDescent="0.2">
      <c r="L556" s="21">
        <f t="shared" si="54"/>
        <v>0</v>
      </c>
      <c r="M556" s="11">
        <v>5440000</v>
      </c>
      <c r="N556" s="5">
        <f t="shared" si="55"/>
        <v>-1017586.2068965938</v>
      </c>
      <c r="O556" s="5">
        <f t="shared" si="56"/>
        <v>4655.1724137931033</v>
      </c>
      <c r="P556" s="5">
        <f t="shared" si="57"/>
        <v>-2101911.5323855877</v>
      </c>
    </row>
    <row r="557" spans="12:16" x14ac:dyDescent="0.2">
      <c r="L557" s="21">
        <f t="shared" si="54"/>
        <v>0</v>
      </c>
      <c r="M557" s="11">
        <v>5450000</v>
      </c>
      <c r="N557" s="5">
        <f t="shared" si="55"/>
        <v>-1012931.0344828006</v>
      </c>
      <c r="O557" s="5">
        <f t="shared" si="56"/>
        <v>4655.1724137931033</v>
      </c>
      <c r="P557" s="5">
        <f t="shared" si="57"/>
        <v>-2099249.6050554141</v>
      </c>
    </row>
    <row r="558" spans="12:16" x14ac:dyDescent="0.2">
      <c r="L558" s="21">
        <f t="shared" si="54"/>
        <v>0</v>
      </c>
      <c r="M558" s="11">
        <v>5460000</v>
      </c>
      <c r="N558" s="5">
        <f t="shared" si="55"/>
        <v>-1008275.8620690075</v>
      </c>
      <c r="O558" s="5">
        <f t="shared" si="56"/>
        <v>4655.1724137931033</v>
      </c>
      <c r="P558" s="5">
        <f t="shared" si="57"/>
        <v>-2096587.6777252404</v>
      </c>
    </row>
    <row r="559" spans="12:16" x14ac:dyDescent="0.2">
      <c r="L559" s="21">
        <f t="shared" si="54"/>
        <v>0</v>
      </c>
      <c r="M559" s="11">
        <v>5470000</v>
      </c>
      <c r="N559" s="5">
        <f t="shared" si="55"/>
        <v>-1003620.6896552143</v>
      </c>
      <c r="O559" s="5">
        <f t="shared" si="56"/>
        <v>4655.1724137931033</v>
      </c>
      <c r="P559" s="5">
        <f t="shared" si="57"/>
        <v>-2093925.7503950666</v>
      </c>
    </row>
    <row r="560" spans="12:16" x14ac:dyDescent="0.2">
      <c r="L560" s="21">
        <f t="shared" si="54"/>
        <v>0</v>
      </c>
      <c r="M560" s="11">
        <v>5480000</v>
      </c>
      <c r="N560" s="5">
        <f t="shared" si="55"/>
        <v>-998965.51724142116</v>
      </c>
      <c r="O560" s="5">
        <f t="shared" si="56"/>
        <v>4655.1724137931033</v>
      </c>
      <c r="P560" s="5">
        <f t="shared" si="57"/>
        <v>-2091263.8230648928</v>
      </c>
    </row>
    <row r="561" spans="12:16" x14ac:dyDescent="0.2">
      <c r="L561" s="21">
        <f t="shared" si="54"/>
        <v>0</v>
      </c>
      <c r="M561" s="11">
        <v>5490000</v>
      </c>
      <c r="N561" s="5">
        <f t="shared" si="55"/>
        <v>-994310.344827628</v>
      </c>
      <c r="O561" s="5">
        <f t="shared" si="56"/>
        <v>4655.1724137931033</v>
      </c>
      <c r="P561" s="5">
        <f t="shared" si="57"/>
        <v>-2088601.895734719</v>
      </c>
    </row>
    <row r="562" spans="12:16" x14ac:dyDescent="0.2">
      <c r="L562" s="21">
        <f t="shared" si="54"/>
        <v>0</v>
      </c>
      <c r="M562" s="11">
        <v>5500000</v>
      </c>
      <c r="N562" s="5">
        <f t="shared" si="55"/>
        <v>-989655.17241383484</v>
      </c>
      <c r="O562" s="5">
        <f t="shared" si="56"/>
        <v>4655.1724137931033</v>
      </c>
      <c r="P562" s="5">
        <f t="shared" si="57"/>
        <v>-2085939.9684045452</v>
      </c>
    </row>
    <row r="563" spans="12:16" x14ac:dyDescent="0.2">
      <c r="L563" s="21">
        <f t="shared" si="54"/>
        <v>0</v>
      </c>
      <c r="M563" s="11">
        <v>5510000</v>
      </c>
      <c r="N563" s="5">
        <f t="shared" si="55"/>
        <v>-985000.00000004168</v>
      </c>
      <c r="O563" s="5">
        <f t="shared" si="56"/>
        <v>4655.1724137931033</v>
      </c>
      <c r="P563" s="5">
        <f t="shared" si="57"/>
        <v>-2083278.0410743714</v>
      </c>
    </row>
    <row r="564" spans="12:16" x14ac:dyDescent="0.2">
      <c r="L564" s="21">
        <f t="shared" si="54"/>
        <v>0</v>
      </c>
      <c r="M564" s="11">
        <v>5520000</v>
      </c>
      <c r="N564" s="5">
        <f t="shared" si="55"/>
        <v>-980344.82758624852</v>
      </c>
      <c r="O564" s="5">
        <f t="shared" si="56"/>
        <v>4655.1724137931033</v>
      </c>
      <c r="P564" s="5">
        <f t="shared" si="57"/>
        <v>-2080616.1137441976</v>
      </c>
    </row>
    <row r="565" spans="12:16" x14ac:dyDescent="0.2">
      <c r="L565" s="21">
        <f t="shared" si="54"/>
        <v>0</v>
      </c>
      <c r="M565" s="11">
        <v>5530000</v>
      </c>
      <c r="N565" s="5">
        <f t="shared" si="55"/>
        <v>-975689.65517245536</v>
      </c>
      <c r="O565" s="5">
        <f t="shared" si="56"/>
        <v>4655.1724137931033</v>
      </c>
      <c r="P565" s="5">
        <f t="shared" si="57"/>
        <v>-2077954.1864140239</v>
      </c>
    </row>
    <row r="566" spans="12:16" x14ac:dyDescent="0.2">
      <c r="L566" s="21">
        <f t="shared" si="54"/>
        <v>0</v>
      </c>
      <c r="M566" s="11">
        <v>5540000</v>
      </c>
      <c r="N566" s="5">
        <f t="shared" si="55"/>
        <v>-971034.4827586622</v>
      </c>
      <c r="O566" s="5">
        <f t="shared" si="56"/>
        <v>4655.1724137931033</v>
      </c>
      <c r="P566" s="5">
        <f t="shared" si="57"/>
        <v>-2075292.2590838501</v>
      </c>
    </row>
    <row r="567" spans="12:16" x14ac:dyDescent="0.2">
      <c r="L567" s="21">
        <f t="shared" si="54"/>
        <v>0</v>
      </c>
      <c r="M567" s="11">
        <v>5550000</v>
      </c>
      <c r="N567" s="5">
        <f t="shared" si="55"/>
        <v>-966379.31034486904</v>
      </c>
      <c r="O567" s="5">
        <f t="shared" si="56"/>
        <v>4655.1724137931033</v>
      </c>
      <c r="P567" s="5">
        <f t="shared" si="57"/>
        <v>-2072630.3317536763</v>
      </c>
    </row>
    <row r="568" spans="12:16" x14ac:dyDescent="0.2">
      <c r="L568" s="21">
        <f t="shared" si="54"/>
        <v>0</v>
      </c>
      <c r="M568" s="11">
        <v>5560000</v>
      </c>
      <c r="N568" s="5">
        <f t="shared" si="55"/>
        <v>-961724.13793107588</v>
      </c>
      <c r="O568" s="5">
        <f t="shared" si="56"/>
        <v>4655.1724137931033</v>
      </c>
      <c r="P568" s="5">
        <f t="shared" si="57"/>
        <v>-2069968.4044235025</v>
      </c>
    </row>
    <row r="569" spans="12:16" x14ac:dyDescent="0.2">
      <c r="L569" s="21">
        <f t="shared" si="54"/>
        <v>0</v>
      </c>
      <c r="M569" s="11">
        <v>5570000</v>
      </c>
      <c r="N569" s="5">
        <f t="shared" si="55"/>
        <v>-957068.96551728272</v>
      </c>
      <c r="O569" s="5">
        <f t="shared" si="56"/>
        <v>4655.1724137931033</v>
      </c>
      <c r="P569" s="5">
        <f t="shared" si="57"/>
        <v>-2067306.4770933287</v>
      </c>
    </row>
    <row r="570" spans="12:16" x14ac:dyDescent="0.2">
      <c r="L570" s="21">
        <f t="shared" si="54"/>
        <v>0</v>
      </c>
      <c r="M570" s="11">
        <v>5580000</v>
      </c>
      <c r="N570" s="5">
        <f t="shared" si="55"/>
        <v>-952413.79310348956</v>
      </c>
      <c r="O570" s="5">
        <f t="shared" si="56"/>
        <v>4655.1724137931033</v>
      </c>
      <c r="P570" s="5">
        <f t="shared" si="57"/>
        <v>-2064644.5497631549</v>
      </c>
    </row>
    <row r="571" spans="12:16" x14ac:dyDescent="0.2">
      <c r="L571" s="21">
        <f t="shared" si="54"/>
        <v>0</v>
      </c>
      <c r="M571" s="11">
        <v>5590000</v>
      </c>
      <c r="N571" s="5">
        <f t="shared" si="55"/>
        <v>-947758.6206896964</v>
      </c>
      <c r="O571" s="5">
        <f t="shared" si="56"/>
        <v>4655.1724137931033</v>
      </c>
      <c r="P571" s="5">
        <f t="shared" si="57"/>
        <v>-2061982.6224329812</v>
      </c>
    </row>
    <row r="572" spans="12:16" x14ac:dyDescent="0.2">
      <c r="L572" s="21">
        <f t="shared" si="54"/>
        <v>0</v>
      </c>
      <c r="M572" s="11">
        <v>5600000</v>
      </c>
      <c r="N572" s="5">
        <f t="shared" si="55"/>
        <v>-943103.44827590324</v>
      </c>
      <c r="O572" s="5">
        <f t="shared" si="56"/>
        <v>4655.1724137931033</v>
      </c>
      <c r="P572" s="5">
        <f t="shared" si="57"/>
        <v>-2059320.6951028074</v>
      </c>
    </row>
    <row r="573" spans="12:16" x14ac:dyDescent="0.2">
      <c r="L573" s="21">
        <f t="shared" si="54"/>
        <v>0</v>
      </c>
      <c r="M573" s="11">
        <v>5610000</v>
      </c>
      <c r="N573" s="5">
        <f t="shared" si="55"/>
        <v>-938448.27586211008</v>
      </c>
      <c r="O573" s="5">
        <f t="shared" si="56"/>
        <v>4655.1724137931033</v>
      </c>
      <c r="P573" s="5">
        <f t="shared" si="57"/>
        <v>-2056658.7677726336</v>
      </c>
    </row>
    <row r="574" spans="12:16" x14ac:dyDescent="0.2">
      <c r="L574" s="21">
        <f t="shared" si="54"/>
        <v>0</v>
      </c>
      <c r="M574" s="11">
        <v>5620000</v>
      </c>
      <c r="N574" s="5">
        <f t="shared" si="55"/>
        <v>-933793.10344831692</v>
      </c>
      <c r="O574" s="5">
        <f t="shared" si="56"/>
        <v>4655.1724137931033</v>
      </c>
      <c r="P574" s="5">
        <f t="shared" si="57"/>
        <v>-2053996.8404424598</v>
      </c>
    </row>
    <row r="575" spans="12:16" x14ac:dyDescent="0.2">
      <c r="L575" s="21">
        <f t="shared" si="54"/>
        <v>0</v>
      </c>
      <c r="M575" s="11">
        <v>5630000</v>
      </c>
      <c r="N575" s="5">
        <f t="shared" si="55"/>
        <v>-929137.93103452376</v>
      </c>
      <c r="O575" s="5">
        <f t="shared" si="56"/>
        <v>4655.1724137931033</v>
      </c>
      <c r="P575" s="5">
        <f t="shared" si="57"/>
        <v>-2051334.913112286</v>
      </c>
    </row>
    <row r="576" spans="12:16" x14ac:dyDescent="0.2">
      <c r="L576" s="21">
        <f t="shared" si="54"/>
        <v>0</v>
      </c>
      <c r="M576" s="11">
        <v>5640000</v>
      </c>
      <c r="N576" s="5">
        <f t="shared" si="55"/>
        <v>-924482.7586207306</v>
      </c>
      <c r="O576" s="5">
        <f t="shared" si="56"/>
        <v>4655.1724137931033</v>
      </c>
      <c r="P576" s="5">
        <f t="shared" si="57"/>
        <v>-2048672.9857821122</v>
      </c>
    </row>
    <row r="577" spans="12:16" x14ac:dyDescent="0.2">
      <c r="L577" s="21">
        <f t="shared" si="54"/>
        <v>0</v>
      </c>
      <c r="M577" s="11">
        <v>5650000</v>
      </c>
      <c r="N577" s="5">
        <f t="shared" si="55"/>
        <v>-919827.58620693744</v>
      </c>
      <c r="O577" s="5">
        <f t="shared" si="56"/>
        <v>4655.1724137931033</v>
      </c>
      <c r="P577" s="5">
        <f t="shared" si="57"/>
        <v>-2046011.0584519384</v>
      </c>
    </row>
    <row r="578" spans="12:16" x14ac:dyDescent="0.2">
      <c r="L578" s="21">
        <f t="shared" si="54"/>
        <v>0</v>
      </c>
      <c r="M578" s="11">
        <v>5660000</v>
      </c>
      <c r="N578" s="5">
        <f t="shared" si="55"/>
        <v>-915172.41379314428</v>
      </c>
      <c r="O578" s="5">
        <f t="shared" si="56"/>
        <v>4655.1724137931033</v>
      </c>
      <c r="P578" s="5">
        <f t="shared" si="57"/>
        <v>-2043349.1311217647</v>
      </c>
    </row>
    <row r="579" spans="12:16" x14ac:dyDescent="0.2">
      <c r="L579" s="21">
        <f t="shared" si="54"/>
        <v>0</v>
      </c>
      <c r="M579" s="11">
        <v>5670000</v>
      </c>
      <c r="N579" s="5">
        <f t="shared" si="55"/>
        <v>-910517.24137935112</v>
      </c>
      <c r="O579" s="5">
        <f t="shared" si="56"/>
        <v>4655.1724137931033</v>
      </c>
      <c r="P579" s="5">
        <f t="shared" si="57"/>
        <v>-2040687.2037915909</v>
      </c>
    </row>
    <row r="580" spans="12:16" x14ac:dyDescent="0.2">
      <c r="L580" s="21">
        <f t="shared" si="54"/>
        <v>0</v>
      </c>
      <c r="M580" s="11">
        <v>5680000</v>
      </c>
      <c r="N580" s="5">
        <f t="shared" si="55"/>
        <v>-905862.06896555796</v>
      </c>
      <c r="O580" s="5">
        <f t="shared" si="56"/>
        <v>4655.1724137931033</v>
      </c>
      <c r="P580" s="5">
        <f t="shared" si="57"/>
        <v>-2038025.2764614171</v>
      </c>
    </row>
    <row r="581" spans="12:16" x14ac:dyDescent="0.2">
      <c r="L581" s="21">
        <f t="shared" si="54"/>
        <v>0</v>
      </c>
      <c r="M581" s="11">
        <v>5690000</v>
      </c>
      <c r="N581" s="5">
        <f t="shared" si="55"/>
        <v>-901206.8965517648</v>
      </c>
      <c r="O581" s="5">
        <f t="shared" si="56"/>
        <v>4655.1724137931033</v>
      </c>
      <c r="P581" s="5">
        <f t="shared" si="57"/>
        <v>-2035363.3491312433</v>
      </c>
    </row>
    <row r="582" spans="12:16" x14ac:dyDescent="0.2">
      <c r="L582" s="21">
        <f t="shared" si="54"/>
        <v>0</v>
      </c>
      <c r="M582" s="11">
        <v>5700000</v>
      </c>
      <c r="N582" s="5">
        <f t="shared" si="55"/>
        <v>-896551.72413797164</v>
      </c>
      <c r="O582" s="5">
        <f t="shared" si="56"/>
        <v>4655.1724137931033</v>
      </c>
      <c r="P582" s="5">
        <f t="shared" si="57"/>
        <v>-2032701.4218010695</v>
      </c>
    </row>
    <row r="583" spans="12:16" x14ac:dyDescent="0.2">
      <c r="L583" s="21">
        <f t="shared" si="54"/>
        <v>0</v>
      </c>
      <c r="M583" s="11">
        <v>5710000</v>
      </c>
      <c r="N583" s="5">
        <f t="shared" si="55"/>
        <v>-891896.55172417848</v>
      </c>
      <c r="O583" s="5">
        <f t="shared" si="56"/>
        <v>4655.1724137931033</v>
      </c>
      <c r="P583" s="5">
        <f t="shared" si="57"/>
        <v>-2030039.4944708957</v>
      </c>
    </row>
    <row r="584" spans="12:16" x14ac:dyDescent="0.2">
      <c r="L584" s="21">
        <f t="shared" si="54"/>
        <v>0</v>
      </c>
      <c r="M584" s="11">
        <v>5720000</v>
      </c>
      <c r="N584" s="5">
        <f t="shared" si="55"/>
        <v>-887241.37931038532</v>
      </c>
      <c r="O584" s="5">
        <f t="shared" si="56"/>
        <v>4655.1724137931033</v>
      </c>
      <c r="P584" s="5">
        <f t="shared" si="57"/>
        <v>-2027377.5671407219</v>
      </c>
    </row>
    <row r="585" spans="12:16" x14ac:dyDescent="0.2">
      <c r="L585" s="21">
        <f t="shared" si="54"/>
        <v>0</v>
      </c>
      <c r="M585" s="11">
        <v>5730000</v>
      </c>
      <c r="N585" s="5">
        <f t="shared" si="55"/>
        <v>-882586.20689659216</v>
      </c>
      <c r="O585" s="5">
        <f t="shared" si="56"/>
        <v>4655.1724137931033</v>
      </c>
      <c r="P585" s="5">
        <f t="shared" si="57"/>
        <v>-2024715.6398105482</v>
      </c>
    </row>
    <row r="586" spans="12:16" x14ac:dyDescent="0.2">
      <c r="L586" s="21">
        <f t="shared" si="54"/>
        <v>0</v>
      </c>
      <c r="M586" s="11">
        <v>5740000</v>
      </c>
      <c r="N586" s="5">
        <f t="shared" si="55"/>
        <v>-877931.034482799</v>
      </c>
      <c r="O586" s="5">
        <f t="shared" si="56"/>
        <v>4655.1724137931033</v>
      </c>
      <c r="P586" s="5">
        <f t="shared" si="57"/>
        <v>-2022053.7124803744</v>
      </c>
    </row>
    <row r="587" spans="12:16" x14ac:dyDescent="0.2">
      <c r="L587" s="21">
        <f t="shared" si="54"/>
        <v>0</v>
      </c>
      <c r="M587" s="11">
        <v>5750000</v>
      </c>
      <c r="N587" s="5">
        <f t="shared" si="55"/>
        <v>-873275.86206900585</v>
      </c>
      <c r="O587" s="5">
        <f t="shared" si="56"/>
        <v>4655.1724137931033</v>
      </c>
      <c r="P587" s="5">
        <f t="shared" si="57"/>
        <v>-2019391.7851502006</v>
      </c>
    </row>
    <row r="588" spans="12:16" x14ac:dyDescent="0.2">
      <c r="L588" s="21">
        <f t="shared" ref="L588:L651" si="58">IF(M588&gt;I$17,0,IF(N587&lt;0,IF(N588&gt;0,M588,0),0))</f>
        <v>0</v>
      </c>
      <c r="M588" s="11">
        <v>5760000</v>
      </c>
      <c r="N588" s="5">
        <f t="shared" si="55"/>
        <v>-868620.68965521269</v>
      </c>
      <c r="O588" s="5">
        <f t="shared" si="56"/>
        <v>4655.1724137931033</v>
      </c>
      <c r="P588" s="5">
        <f t="shared" si="57"/>
        <v>-2016729.8578200268</v>
      </c>
    </row>
    <row r="589" spans="12:16" x14ac:dyDescent="0.2">
      <c r="L589" s="21">
        <f t="shared" si="58"/>
        <v>0</v>
      </c>
      <c r="M589" s="11">
        <v>5770000</v>
      </c>
      <c r="N589" s="5">
        <f t="shared" ref="N589:N652" si="59">IF((I$17+1)&lt;=M589,NA(),N588+O589)</f>
        <v>-863965.51724141953</v>
      </c>
      <c r="O589" s="5">
        <f t="shared" ref="O589:O652" si="60">IF(M589&gt;I$17,NA(),IF(M589&lt;=G$24,N$5,IF(M589&lt;=G$25,N$6,IF(M589&lt;=G$26,N$7,N$8))))</f>
        <v>4655.1724137931033</v>
      </c>
      <c r="P589" s="5">
        <f t="shared" ref="P589:P652" si="61">IF(M589&gt;I$17,NA(),P588+R$14)</f>
        <v>-2014067.930489853</v>
      </c>
    </row>
    <row r="590" spans="12:16" x14ac:dyDescent="0.2">
      <c r="L590" s="21">
        <f t="shared" si="58"/>
        <v>0</v>
      </c>
      <c r="M590" s="11">
        <v>5780000</v>
      </c>
      <c r="N590" s="5">
        <f t="shared" si="59"/>
        <v>-859310.34482762637</v>
      </c>
      <c r="O590" s="5">
        <f t="shared" si="60"/>
        <v>4655.1724137931033</v>
      </c>
      <c r="P590" s="5">
        <f t="shared" si="61"/>
        <v>-2011406.0031596792</v>
      </c>
    </row>
    <row r="591" spans="12:16" x14ac:dyDescent="0.2">
      <c r="L591" s="21">
        <f t="shared" si="58"/>
        <v>0</v>
      </c>
      <c r="M591" s="11">
        <v>5790000</v>
      </c>
      <c r="N591" s="5">
        <f t="shared" si="59"/>
        <v>-854655.17241383321</v>
      </c>
      <c r="O591" s="5">
        <f t="shared" si="60"/>
        <v>4655.1724137931033</v>
      </c>
      <c r="P591" s="5">
        <f t="shared" si="61"/>
        <v>-2008744.0758295055</v>
      </c>
    </row>
    <row r="592" spans="12:16" x14ac:dyDescent="0.2">
      <c r="L592" s="21">
        <f t="shared" si="58"/>
        <v>0</v>
      </c>
      <c r="M592" s="11">
        <v>5800000</v>
      </c>
      <c r="N592" s="5">
        <f t="shared" si="59"/>
        <v>-850000.00000004005</v>
      </c>
      <c r="O592" s="5">
        <f t="shared" si="60"/>
        <v>4655.1724137931033</v>
      </c>
      <c r="P592" s="5">
        <f t="shared" si="61"/>
        <v>-2006082.1484993317</v>
      </c>
    </row>
    <row r="593" spans="12:16" x14ac:dyDescent="0.2">
      <c r="L593" s="21">
        <f t="shared" si="58"/>
        <v>0</v>
      </c>
      <c r="M593" s="11">
        <v>5810000</v>
      </c>
      <c r="N593" s="5">
        <f t="shared" si="59"/>
        <v>-845344.82758624689</v>
      </c>
      <c r="O593" s="5">
        <f t="shared" si="60"/>
        <v>4655.1724137931033</v>
      </c>
      <c r="P593" s="5">
        <f t="shared" si="61"/>
        <v>-2003420.2211691579</v>
      </c>
    </row>
    <row r="594" spans="12:16" x14ac:dyDescent="0.2">
      <c r="L594" s="21">
        <f t="shared" si="58"/>
        <v>0</v>
      </c>
      <c r="M594" s="11">
        <v>5820000</v>
      </c>
      <c r="N594" s="5">
        <f t="shared" si="59"/>
        <v>-840689.65517245373</v>
      </c>
      <c r="O594" s="5">
        <f t="shared" si="60"/>
        <v>4655.1724137931033</v>
      </c>
      <c r="P594" s="5">
        <f t="shared" si="61"/>
        <v>-2000758.2938389841</v>
      </c>
    </row>
    <row r="595" spans="12:16" x14ac:dyDescent="0.2">
      <c r="L595" s="21">
        <f t="shared" si="58"/>
        <v>0</v>
      </c>
      <c r="M595" s="11">
        <v>5830000</v>
      </c>
      <c r="N595" s="5">
        <f t="shared" si="59"/>
        <v>-836034.48275866057</v>
      </c>
      <c r="O595" s="5">
        <f t="shared" si="60"/>
        <v>4655.1724137931033</v>
      </c>
      <c r="P595" s="5">
        <f t="shared" si="61"/>
        <v>-1998096.3665088103</v>
      </c>
    </row>
    <row r="596" spans="12:16" x14ac:dyDescent="0.2">
      <c r="L596" s="21">
        <f t="shared" si="58"/>
        <v>0</v>
      </c>
      <c r="M596" s="11">
        <v>5840000</v>
      </c>
      <c r="N596" s="5">
        <f t="shared" si="59"/>
        <v>-831379.31034486741</v>
      </c>
      <c r="O596" s="5">
        <f t="shared" si="60"/>
        <v>4655.1724137931033</v>
      </c>
      <c r="P596" s="5">
        <f t="shared" si="61"/>
        <v>-1995434.4391786365</v>
      </c>
    </row>
    <row r="597" spans="12:16" x14ac:dyDescent="0.2">
      <c r="L597" s="21">
        <f t="shared" si="58"/>
        <v>0</v>
      </c>
      <c r="M597" s="11">
        <v>5850000</v>
      </c>
      <c r="N597" s="5">
        <f t="shared" si="59"/>
        <v>-826724.13793107425</v>
      </c>
      <c r="O597" s="5">
        <f t="shared" si="60"/>
        <v>4655.1724137931033</v>
      </c>
      <c r="P597" s="5">
        <f t="shared" si="61"/>
        <v>-1992772.5118484627</v>
      </c>
    </row>
    <row r="598" spans="12:16" x14ac:dyDescent="0.2">
      <c r="L598" s="21">
        <f t="shared" si="58"/>
        <v>0</v>
      </c>
      <c r="M598" s="11">
        <v>5860000</v>
      </c>
      <c r="N598" s="5">
        <f t="shared" si="59"/>
        <v>-822068.96551728109</v>
      </c>
      <c r="O598" s="5">
        <f t="shared" si="60"/>
        <v>4655.1724137931033</v>
      </c>
      <c r="P598" s="5">
        <f t="shared" si="61"/>
        <v>-1990110.584518289</v>
      </c>
    </row>
    <row r="599" spans="12:16" x14ac:dyDescent="0.2">
      <c r="L599" s="21">
        <f t="shared" si="58"/>
        <v>0</v>
      </c>
      <c r="M599" s="11">
        <v>5870000</v>
      </c>
      <c r="N599" s="5">
        <f t="shared" si="59"/>
        <v>-817413.79310348793</v>
      </c>
      <c r="O599" s="5">
        <f t="shared" si="60"/>
        <v>4655.1724137931033</v>
      </c>
      <c r="P599" s="5">
        <f t="shared" si="61"/>
        <v>-1987448.6571881152</v>
      </c>
    </row>
    <row r="600" spans="12:16" x14ac:dyDescent="0.2">
      <c r="L600" s="21">
        <f t="shared" si="58"/>
        <v>0</v>
      </c>
      <c r="M600" s="11">
        <v>5880000</v>
      </c>
      <c r="N600" s="5">
        <f t="shared" si="59"/>
        <v>-812758.62068969477</v>
      </c>
      <c r="O600" s="5">
        <f t="shared" si="60"/>
        <v>4655.1724137931033</v>
      </c>
      <c r="P600" s="5">
        <f t="shared" si="61"/>
        <v>-1984786.7298579414</v>
      </c>
    </row>
    <row r="601" spans="12:16" x14ac:dyDescent="0.2">
      <c r="L601" s="21">
        <f t="shared" si="58"/>
        <v>0</v>
      </c>
      <c r="M601" s="11">
        <v>5890000</v>
      </c>
      <c r="N601" s="5">
        <f t="shared" si="59"/>
        <v>-808103.44827590161</v>
      </c>
      <c r="O601" s="5">
        <f t="shared" si="60"/>
        <v>4655.1724137931033</v>
      </c>
      <c r="P601" s="5">
        <f t="shared" si="61"/>
        <v>-1982124.8025277676</v>
      </c>
    </row>
    <row r="602" spans="12:16" x14ac:dyDescent="0.2">
      <c r="L602" s="21">
        <f t="shared" si="58"/>
        <v>0</v>
      </c>
      <c r="M602" s="11">
        <v>5900000</v>
      </c>
      <c r="N602" s="5">
        <f t="shared" si="59"/>
        <v>-803448.27586210845</v>
      </c>
      <c r="O602" s="5">
        <f t="shared" si="60"/>
        <v>4655.1724137931033</v>
      </c>
      <c r="P602" s="5">
        <f t="shared" si="61"/>
        <v>-1979462.8751975938</v>
      </c>
    </row>
    <row r="603" spans="12:16" x14ac:dyDescent="0.2">
      <c r="L603" s="21">
        <f t="shared" si="58"/>
        <v>0</v>
      </c>
      <c r="M603" s="11">
        <v>5910000</v>
      </c>
      <c r="N603" s="5">
        <f t="shared" si="59"/>
        <v>-798793.10344831529</v>
      </c>
      <c r="O603" s="5">
        <f t="shared" si="60"/>
        <v>4655.1724137931033</v>
      </c>
      <c r="P603" s="5">
        <f t="shared" si="61"/>
        <v>-1976800.94786742</v>
      </c>
    </row>
    <row r="604" spans="12:16" x14ac:dyDescent="0.2">
      <c r="L604" s="21">
        <f t="shared" si="58"/>
        <v>0</v>
      </c>
      <c r="M604" s="11">
        <v>5920000</v>
      </c>
      <c r="N604" s="5">
        <f t="shared" si="59"/>
        <v>-794137.93103452213</v>
      </c>
      <c r="O604" s="5">
        <f t="shared" si="60"/>
        <v>4655.1724137931033</v>
      </c>
      <c r="P604" s="5">
        <f t="shared" si="61"/>
        <v>-1974139.0205372463</v>
      </c>
    </row>
    <row r="605" spans="12:16" x14ac:dyDescent="0.2">
      <c r="L605" s="21">
        <f t="shared" si="58"/>
        <v>0</v>
      </c>
      <c r="M605" s="11">
        <v>5930000</v>
      </c>
      <c r="N605" s="5">
        <f t="shared" si="59"/>
        <v>-789482.75862072897</v>
      </c>
      <c r="O605" s="5">
        <f t="shared" si="60"/>
        <v>4655.1724137931033</v>
      </c>
      <c r="P605" s="5">
        <f t="shared" si="61"/>
        <v>-1971477.0932070725</v>
      </c>
    </row>
    <row r="606" spans="12:16" x14ac:dyDescent="0.2">
      <c r="L606" s="21">
        <f t="shared" si="58"/>
        <v>0</v>
      </c>
      <c r="M606" s="11">
        <v>5940000</v>
      </c>
      <c r="N606" s="5">
        <f t="shared" si="59"/>
        <v>-784827.58620693581</v>
      </c>
      <c r="O606" s="5">
        <f t="shared" si="60"/>
        <v>4655.1724137931033</v>
      </c>
      <c r="P606" s="5">
        <f t="shared" si="61"/>
        <v>-1968815.1658768987</v>
      </c>
    </row>
    <row r="607" spans="12:16" x14ac:dyDescent="0.2">
      <c r="L607" s="21">
        <f t="shared" si="58"/>
        <v>0</v>
      </c>
      <c r="M607" s="11">
        <v>5950000</v>
      </c>
      <c r="N607" s="5">
        <f t="shared" si="59"/>
        <v>-780172.41379314265</v>
      </c>
      <c r="O607" s="5">
        <f t="shared" si="60"/>
        <v>4655.1724137931033</v>
      </c>
      <c r="P607" s="5">
        <f t="shared" si="61"/>
        <v>-1966153.2385467249</v>
      </c>
    </row>
    <row r="608" spans="12:16" x14ac:dyDescent="0.2">
      <c r="L608" s="21">
        <f t="shared" si="58"/>
        <v>0</v>
      </c>
      <c r="M608" s="11">
        <v>5960000</v>
      </c>
      <c r="N608" s="5">
        <f t="shared" si="59"/>
        <v>-775517.24137934949</v>
      </c>
      <c r="O608" s="5">
        <f t="shared" si="60"/>
        <v>4655.1724137931033</v>
      </c>
      <c r="P608" s="5">
        <f t="shared" si="61"/>
        <v>-1963491.3112165511</v>
      </c>
    </row>
    <row r="609" spans="12:16" x14ac:dyDescent="0.2">
      <c r="L609" s="21">
        <f t="shared" si="58"/>
        <v>0</v>
      </c>
      <c r="M609" s="11">
        <v>5970000</v>
      </c>
      <c r="N609" s="5">
        <f t="shared" si="59"/>
        <v>-770862.06896555633</v>
      </c>
      <c r="O609" s="5">
        <f t="shared" si="60"/>
        <v>4655.1724137931033</v>
      </c>
      <c r="P609" s="5">
        <f t="shared" si="61"/>
        <v>-1960829.3838863773</v>
      </c>
    </row>
    <row r="610" spans="12:16" x14ac:dyDescent="0.2">
      <c r="L610" s="21">
        <f t="shared" si="58"/>
        <v>0</v>
      </c>
      <c r="M610" s="11">
        <v>5980000</v>
      </c>
      <c r="N610" s="5">
        <f t="shared" si="59"/>
        <v>-766206.89655176317</v>
      </c>
      <c r="O610" s="5">
        <f t="shared" si="60"/>
        <v>4655.1724137931033</v>
      </c>
      <c r="P610" s="5">
        <f t="shared" si="61"/>
        <v>-1958167.4565562035</v>
      </c>
    </row>
    <row r="611" spans="12:16" x14ac:dyDescent="0.2">
      <c r="L611" s="21">
        <f t="shared" si="58"/>
        <v>0</v>
      </c>
      <c r="M611" s="11">
        <v>5990000</v>
      </c>
      <c r="N611" s="5">
        <f t="shared" si="59"/>
        <v>-761551.72413797001</v>
      </c>
      <c r="O611" s="5">
        <f t="shared" si="60"/>
        <v>4655.1724137931033</v>
      </c>
      <c r="P611" s="5">
        <f t="shared" si="61"/>
        <v>-1955505.5292260298</v>
      </c>
    </row>
    <row r="612" spans="12:16" x14ac:dyDescent="0.2">
      <c r="L612" s="21">
        <f t="shared" si="58"/>
        <v>0</v>
      </c>
      <c r="M612" s="11">
        <v>6000000</v>
      </c>
      <c r="N612" s="5">
        <f t="shared" si="59"/>
        <v>-756896.55172417685</v>
      </c>
      <c r="O612" s="5">
        <f t="shared" si="60"/>
        <v>4655.1724137931033</v>
      </c>
      <c r="P612" s="5">
        <f t="shared" si="61"/>
        <v>-1952843.601895856</v>
      </c>
    </row>
    <row r="613" spans="12:16" x14ac:dyDescent="0.2">
      <c r="L613" s="21">
        <f t="shared" si="58"/>
        <v>0</v>
      </c>
      <c r="M613" s="11">
        <v>6010000</v>
      </c>
      <c r="N613" s="5">
        <f t="shared" si="59"/>
        <v>-752241.37931038369</v>
      </c>
      <c r="O613" s="5">
        <f t="shared" si="60"/>
        <v>4655.1724137931033</v>
      </c>
      <c r="P613" s="5">
        <f t="shared" si="61"/>
        <v>-1950181.6745656822</v>
      </c>
    </row>
    <row r="614" spans="12:16" x14ac:dyDescent="0.2">
      <c r="L614" s="21">
        <f t="shared" si="58"/>
        <v>0</v>
      </c>
      <c r="M614" s="11">
        <v>6020000</v>
      </c>
      <c r="N614" s="5">
        <f t="shared" si="59"/>
        <v>-747586.20689659053</v>
      </c>
      <c r="O614" s="5">
        <f t="shared" si="60"/>
        <v>4655.1724137931033</v>
      </c>
      <c r="P614" s="5">
        <f t="shared" si="61"/>
        <v>-1947519.7472355084</v>
      </c>
    </row>
    <row r="615" spans="12:16" x14ac:dyDescent="0.2">
      <c r="L615" s="21">
        <f t="shared" si="58"/>
        <v>0</v>
      </c>
      <c r="M615" s="11">
        <v>6030000</v>
      </c>
      <c r="N615" s="5">
        <f t="shared" si="59"/>
        <v>-742931.03448279737</v>
      </c>
      <c r="O615" s="5">
        <f t="shared" si="60"/>
        <v>4655.1724137931033</v>
      </c>
      <c r="P615" s="5">
        <f t="shared" si="61"/>
        <v>-1944857.8199053346</v>
      </c>
    </row>
    <row r="616" spans="12:16" x14ac:dyDescent="0.2">
      <c r="L616" s="21">
        <f t="shared" si="58"/>
        <v>0</v>
      </c>
      <c r="M616" s="11">
        <v>6040000</v>
      </c>
      <c r="N616" s="5">
        <f t="shared" si="59"/>
        <v>-738275.86206900422</v>
      </c>
      <c r="O616" s="5">
        <f t="shared" si="60"/>
        <v>4655.1724137931033</v>
      </c>
      <c r="P616" s="5">
        <f t="shared" si="61"/>
        <v>-1942195.8925751608</v>
      </c>
    </row>
    <row r="617" spans="12:16" x14ac:dyDescent="0.2">
      <c r="L617" s="21">
        <f t="shared" si="58"/>
        <v>0</v>
      </c>
      <c r="M617" s="11">
        <v>6050000</v>
      </c>
      <c r="N617" s="5">
        <f t="shared" si="59"/>
        <v>-733620.68965521106</v>
      </c>
      <c r="O617" s="5">
        <f t="shared" si="60"/>
        <v>4655.1724137931033</v>
      </c>
      <c r="P617" s="5">
        <f t="shared" si="61"/>
        <v>-1939533.965244987</v>
      </c>
    </row>
    <row r="618" spans="12:16" x14ac:dyDescent="0.2">
      <c r="L618" s="21">
        <f t="shared" si="58"/>
        <v>0</v>
      </c>
      <c r="M618" s="11">
        <v>6060000</v>
      </c>
      <c r="N618" s="5">
        <f t="shared" si="59"/>
        <v>-728965.5172414179</v>
      </c>
      <c r="O618" s="5">
        <f t="shared" si="60"/>
        <v>4655.1724137931033</v>
      </c>
      <c r="P618" s="5">
        <f t="shared" si="61"/>
        <v>-1936872.0379148133</v>
      </c>
    </row>
    <row r="619" spans="12:16" x14ac:dyDescent="0.2">
      <c r="L619" s="21">
        <f t="shared" si="58"/>
        <v>0</v>
      </c>
      <c r="M619" s="11">
        <v>6070000</v>
      </c>
      <c r="N619" s="5">
        <f t="shared" si="59"/>
        <v>-724310.34482762474</v>
      </c>
      <c r="O619" s="5">
        <f t="shared" si="60"/>
        <v>4655.1724137931033</v>
      </c>
      <c r="P619" s="5">
        <f t="shared" si="61"/>
        <v>-1934210.1105846395</v>
      </c>
    </row>
    <row r="620" spans="12:16" x14ac:dyDescent="0.2">
      <c r="L620" s="21">
        <f t="shared" si="58"/>
        <v>0</v>
      </c>
      <c r="M620" s="11">
        <v>6080000</v>
      </c>
      <c r="N620" s="5">
        <f t="shared" si="59"/>
        <v>-719655.17241383158</v>
      </c>
      <c r="O620" s="5">
        <f t="shared" si="60"/>
        <v>4655.1724137931033</v>
      </c>
      <c r="P620" s="5">
        <f t="shared" si="61"/>
        <v>-1931548.1832544657</v>
      </c>
    </row>
    <row r="621" spans="12:16" x14ac:dyDescent="0.2">
      <c r="L621" s="21">
        <f t="shared" si="58"/>
        <v>0</v>
      </c>
      <c r="M621" s="11">
        <v>6090000</v>
      </c>
      <c r="N621" s="5">
        <f t="shared" si="59"/>
        <v>-715000.00000003842</v>
      </c>
      <c r="O621" s="5">
        <f t="shared" si="60"/>
        <v>4655.1724137931033</v>
      </c>
      <c r="P621" s="5">
        <f t="shared" si="61"/>
        <v>-1928886.2559242919</v>
      </c>
    </row>
    <row r="622" spans="12:16" x14ac:dyDescent="0.2">
      <c r="L622" s="21">
        <f t="shared" si="58"/>
        <v>0</v>
      </c>
      <c r="M622" s="11">
        <v>6100000</v>
      </c>
      <c r="N622" s="5">
        <f t="shared" si="59"/>
        <v>-710344.82758624526</v>
      </c>
      <c r="O622" s="5">
        <f t="shared" si="60"/>
        <v>4655.1724137931033</v>
      </c>
      <c r="P622" s="5">
        <f t="shared" si="61"/>
        <v>-1926224.3285941181</v>
      </c>
    </row>
    <row r="623" spans="12:16" x14ac:dyDescent="0.2">
      <c r="L623" s="21">
        <f t="shared" si="58"/>
        <v>0</v>
      </c>
      <c r="M623" s="11">
        <v>6110000</v>
      </c>
      <c r="N623" s="5">
        <f t="shared" si="59"/>
        <v>-705689.6551724521</v>
      </c>
      <c r="O623" s="5">
        <f t="shared" si="60"/>
        <v>4655.1724137931033</v>
      </c>
      <c r="P623" s="5">
        <f t="shared" si="61"/>
        <v>-1923562.4012639443</v>
      </c>
    </row>
    <row r="624" spans="12:16" x14ac:dyDescent="0.2">
      <c r="L624" s="21">
        <f t="shared" si="58"/>
        <v>0</v>
      </c>
      <c r="M624" s="11">
        <v>6120000</v>
      </c>
      <c r="N624" s="5">
        <f t="shared" si="59"/>
        <v>-701034.48275865894</v>
      </c>
      <c r="O624" s="5">
        <f t="shared" si="60"/>
        <v>4655.1724137931033</v>
      </c>
      <c r="P624" s="5">
        <f t="shared" si="61"/>
        <v>-1920900.4739337706</v>
      </c>
    </row>
    <row r="625" spans="12:16" x14ac:dyDescent="0.2">
      <c r="L625" s="21">
        <f t="shared" si="58"/>
        <v>0</v>
      </c>
      <c r="M625" s="11">
        <v>6130000</v>
      </c>
      <c r="N625" s="5">
        <f t="shared" si="59"/>
        <v>-696379.31034486578</v>
      </c>
      <c r="O625" s="5">
        <f t="shared" si="60"/>
        <v>4655.1724137931033</v>
      </c>
      <c r="P625" s="5">
        <f t="shared" si="61"/>
        <v>-1918238.5466035968</v>
      </c>
    </row>
    <row r="626" spans="12:16" x14ac:dyDescent="0.2">
      <c r="L626" s="21">
        <f t="shared" si="58"/>
        <v>0</v>
      </c>
      <c r="M626" s="11">
        <v>6140000</v>
      </c>
      <c r="N626" s="5">
        <f t="shared" si="59"/>
        <v>-691724.13793107262</v>
      </c>
      <c r="O626" s="5">
        <f t="shared" si="60"/>
        <v>4655.1724137931033</v>
      </c>
      <c r="P626" s="5">
        <f t="shared" si="61"/>
        <v>-1915576.619273423</v>
      </c>
    </row>
    <row r="627" spans="12:16" x14ac:dyDescent="0.2">
      <c r="L627" s="21">
        <f t="shared" si="58"/>
        <v>0</v>
      </c>
      <c r="M627" s="11">
        <v>6150000</v>
      </c>
      <c r="N627" s="5">
        <f t="shared" si="59"/>
        <v>-687068.96551727946</v>
      </c>
      <c r="O627" s="5">
        <f t="shared" si="60"/>
        <v>4655.1724137931033</v>
      </c>
      <c r="P627" s="5">
        <f t="shared" si="61"/>
        <v>-1912914.6919432492</v>
      </c>
    </row>
    <row r="628" spans="12:16" x14ac:dyDescent="0.2">
      <c r="L628" s="21">
        <f t="shared" si="58"/>
        <v>0</v>
      </c>
      <c r="M628" s="11">
        <v>6160000</v>
      </c>
      <c r="N628" s="5">
        <f t="shared" si="59"/>
        <v>-682413.7931034863</v>
      </c>
      <c r="O628" s="5">
        <f t="shared" si="60"/>
        <v>4655.1724137931033</v>
      </c>
      <c r="P628" s="5">
        <f t="shared" si="61"/>
        <v>-1910252.7646130754</v>
      </c>
    </row>
    <row r="629" spans="12:16" x14ac:dyDescent="0.2">
      <c r="L629" s="21">
        <f t="shared" si="58"/>
        <v>0</v>
      </c>
      <c r="M629" s="11">
        <v>6170000</v>
      </c>
      <c r="N629" s="5">
        <f t="shared" si="59"/>
        <v>-677758.62068969314</v>
      </c>
      <c r="O629" s="5">
        <f t="shared" si="60"/>
        <v>4655.1724137931033</v>
      </c>
      <c r="P629" s="5">
        <f t="shared" si="61"/>
        <v>-1907590.8372829016</v>
      </c>
    </row>
    <row r="630" spans="12:16" x14ac:dyDescent="0.2">
      <c r="L630" s="21">
        <f t="shared" si="58"/>
        <v>0</v>
      </c>
      <c r="M630" s="11">
        <v>6180000</v>
      </c>
      <c r="N630" s="5">
        <f t="shared" si="59"/>
        <v>-673103.44827589998</v>
      </c>
      <c r="O630" s="5">
        <f t="shared" si="60"/>
        <v>4655.1724137931033</v>
      </c>
      <c r="P630" s="5">
        <f t="shared" si="61"/>
        <v>-1904928.9099527278</v>
      </c>
    </row>
    <row r="631" spans="12:16" x14ac:dyDescent="0.2">
      <c r="L631" s="21">
        <f t="shared" si="58"/>
        <v>0</v>
      </c>
      <c r="M631" s="11">
        <v>6190000</v>
      </c>
      <c r="N631" s="5">
        <f t="shared" si="59"/>
        <v>-668448.27586210682</v>
      </c>
      <c r="O631" s="5">
        <f t="shared" si="60"/>
        <v>4655.1724137931033</v>
      </c>
      <c r="P631" s="5">
        <f t="shared" si="61"/>
        <v>-1902266.9826225541</v>
      </c>
    </row>
    <row r="632" spans="12:16" x14ac:dyDescent="0.2">
      <c r="L632" s="21">
        <f t="shared" si="58"/>
        <v>0</v>
      </c>
      <c r="M632" s="11">
        <v>6200000</v>
      </c>
      <c r="N632" s="5">
        <f t="shared" si="59"/>
        <v>-663793.10344831366</v>
      </c>
      <c r="O632" s="5">
        <f t="shared" si="60"/>
        <v>4655.1724137931033</v>
      </c>
      <c r="P632" s="5">
        <f t="shared" si="61"/>
        <v>-1899605.0552923803</v>
      </c>
    </row>
    <row r="633" spans="12:16" x14ac:dyDescent="0.2">
      <c r="L633" s="21">
        <f t="shared" si="58"/>
        <v>0</v>
      </c>
      <c r="M633" s="11">
        <v>6210000</v>
      </c>
      <c r="N633" s="5">
        <f t="shared" si="59"/>
        <v>-659137.9310345205</v>
      </c>
      <c r="O633" s="5">
        <f t="shared" si="60"/>
        <v>4655.1724137931033</v>
      </c>
      <c r="P633" s="5">
        <f t="shared" si="61"/>
        <v>-1896943.1279622065</v>
      </c>
    </row>
    <row r="634" spans="12:16" x14ac:dyDescent="0.2">
      <c r="L634" s="21">
        <f t="shared" si="58"/>
        <v>0</v>
      </c>
      <c r="M634" s="11">
        <v>6220000</v>
      </c>
      <c r="N634" s="5">
        <f t="shared" si="59"/>
        <v>-654482.75862072734</v>
      </c>
      <c r="O634" s="5">
        <f t="shared" si="60"/>
        <v>4655.1724137931033</v>
      </c>
      <c r="P634" s="5">
        <f t="shared" si="61"/>
        <v>-1894281.2006320327</v>
      </c>
    </row>
    <row r="635" spans="12:16" x14ac:dyDescent="0.2">
      <c r="L635" s="21">
        <f t="shared" si="58"/>
        <v>0</v>
      </c>
      <c r="M635" s="11">
        <v>6230000</v>
      </c>
      <c r="N635" s="5">
        <f t="shared" si="59"/>
        <v>-649827.58620693418</v>
      </c>
      <c r="O635" s="5">
        <f t="shared" si="60"/>
        <v>4655.1724137931033</v>
      </c>
      <c r="P635" s="5">
        <f t="shared" si="61"/>
        <v>-1891619.2733018589</v>
      </c>
    </row>
    <row r="636" spans="12:16" x14ac:dyDescent="0.2">
      <c r="L636" s="21">
        <f t="shared" si="58"/>
        <v>0</v>
      </c>
      <c r="M636" s="11">
        <v>6240000</v>
      </c>
      <c r="N636" s="5">
        <f t="shared" si="59"/>
        <v>-645172.41379314102</v>
      </c>
      <c r="O636" s="5">
        <f t="shared" si="60"/>
        <v>4655.1724137931033</v>
      </c>
      <c r="P636" s="5">
        <f t="shared" si="61"/>
        <v>-1888957.3459716851</v>
      </c>
    </row>
    <row r="637" spans="12:16" x14ac:dyDescent="0.2">
      <c r="L637" s="21">
        <f t="shared" si="58"/>
        <v>0</v>
      </c>
      <c r="M637" s="11">
        <v>6250000</v>
      </c>
      <c r="N637" s="5">
        <f t="shared" si="59"/>
        <v>-640517.24137934786</v>
      </c>
      <c r="O637" s="5">
        <f t="shared" si="60"/>
        <v>4655.1724137931033</v>
      </c>
      <c r="P637" s="5">
        <f t="shared" si="61"/>
        <v>-1886295.4186415114</v>
      </c>
    </row>
    <row r="638" spans="12:16" x14ac:dyDescent="0.2">
      <c r="L638" s="21">
        <f t="shared" si="58"/>
        <v>0</v>
      </c>
      <c r="M638" s="11">
        <v>6260000</v>
      </c>
      <c r="N638" s="5">
        <f t="shared" si="59"/>
        <v>-635862.0689655547</v>
      </c>
      <c r="O638" s="5">
        <f t="shared" si="60"/>
        <v>4655.1724137931033</v>
      </c>
      <c r="P638" s="5">
        <f t="shared" si="61"/>
        <v>-1883633.4913113376</v>
      </c>
    </row>
    <row r="639" spans="12:16" x14ac:dyDescent="0.2">
      <c r="L639" s="21">
        <f t="shared" si="58"/>
        <v>0</v>
      </c>
      <c r="M639" s="11">
        <v>6270000</v>
      </c>
      <c r="N639" s="5">
        <f t="shared" si="59"/>
        <v>-631206.89655176154</v>
      </c>
      <c r="O639" s="5">
        <f t="shared" si="60"/>
        <v>4655.1724137931033</v>
      </c>
      <c r="P639" s="5">
        <f t="shared" si="61"/>
        <v>-1880971.5639811638</v>
      </c>
    </row>
    <row r="640" spans="12:16" x14ac:dyDescent="0.2">
      <c r="L640" s="21">
        <f t="shared" si="58"/>
        <v>0</v>
      </c>
      <c r="M640" s="11">
        <v>6280000</v>
      </c>
      <c r="N640" s="5">
        <f t="shared" si="59"/>
        <v>-626551.72413796838</v>
      </c>
      <c r="O640" s="5">
        <f t="shared" si="60"/>
        <v>4655.1724137931033</v>
      </c>
      <c r="P640" s="5">
        <f t="shared" si="61"/>
        <v>-1878309.63665099</v>
      </c>
    </row>
    <row r="641" spans="12:16" x14ac:dyDescent="0.2">
      <c r="L641" s="21">
        <f t="shared" si="58"/>
        <v>0</v>
      </c>
      <c r="M641" s="11">
        <v>6290000</v>
      </c>
      <c r="N641" s="5">
        <f t="shared" si="59"/>
        <v>-621896.55172417522</v>
      </c>
      <c r="O641" s="5">
        <f t="shared" si="60"/>
        <v>4655.1724137931033</v>
      </c>
      <c r="P641" s="5">
        <f t="shared" si="61"/>
        <v>-1875647.7093208162</v>
      </c>
    </row>
    <row r="642" spans="12:16" x14ac:dyDescent="0.2">
      <c r="L642" s="21">
        <f t="shared" si="58"/>
        <v>0</v>
      </c>
      <c r="M642" s="11">
        <v>6300000</v>
      </c>
      <c r="N642" s="5">
        <f t="shared" si="59"/>
        <v>-617241.37931038206</v>
      </c>
      <c r="O642" s="5">
        <f t="shared" si="60"/>
        <v>4655.1724137931033</v>
      </c>
      <c r="P642" s="5">
        <f t="shared" si="61"/>
        <v>-1872985.7819906424</v>
      </c>
    </row>
    <row r="643" spans="12:16" x14ac:dyDescent="0.2">
      <c r="L643" s="21">
        <f t="shared" si="58"/>
        <v>0</v>
      </c>
      <c r="M643" s="11">
        <v>6310000</v>
      </c>
      <c r="N643" s="5">
        <f t="shared" si="59"/>
        <v>-612586.2068965889</v>
      </c>
      <c r="O643" s="5">
        <f t="shared" si="60"/>
        <v>4655.1724137931033</v>
      </c>
      <c r="P643" s="5">
        <f t="shared" si="61"/>
        <v>-1870323.8546604686</v>
      </c>
    </row>
    <row r="644" spans="12:16" x14ac:dyDescent="0.2">
      <c r="L644" s="21">
        <f t="shared" si="58"/>
        <v>0</v>
      </c>
      <c r="M644" s="11">
        <v>6320000</v>
      </c>
      <c r="N644" s="5">
        <f t="shared" si="59"/>
        <v>-607931.03448279575</v>
      </c>
      <c r="O644" s="5">
        <f t="shared" si="60"/>
        <v>4655.1724137931033</v>
      </c>
      <c r="P644" s="5">
        <f t="shared" si="61"/>
        <v>-1867661.9273302949</v>
      </c>
    </row>
    <row r="645" spans="12:16" x14ac:dyDescent="0.2">
      <c r="L645" s="21">
        <f t="shared" si="58"/>
        <v>0</v>
      </c>
      <c r="M645" s="11">
        <v>6330000</v>
      </c>
      <c r="N645" s="5">
        <f t="shared" si="59"/>
        <v>-603275.86206900259</v>
      </c>
      <c r="O645" s="5">
        <f t="shared" si="60"/>
        <v>4655.1724137931033</v>
      </c>
      <c r="P645" s="5">
        <f t="shared" si="61"/>
        <v>-1865000.0000001211</v>
      </c>
    </row>
    <row r="646" spans="12:16" x14ac:dyDescent="0.2">
      <c r="L646" s="21">
        <f t="shared" si="58"/>
        <v>0</v>
      </c>
      <c r="M646" s="11">
        <v>6340000</v>
      </c>
      <c r="N646" s="5">
        <f t="shared" si="59"/>
        <v>-598620.68965520943</v>
      </c>
      <c r="O646" s="5">
        <f t="shared" si="60"/>
        <v>4655.1724137931033</v>
      </c>
      <c r="P646" s="5">
        <f t="shared" si="61"/>
        <v>-1862338.0726699473</v>
      </c>
    </row>
    <row r="647" spans="12:16" x14ac:dyDescent="0.2">
      <c r="L647" s="21">
        <f t="shared" si="58"/>
        <v>0</v>
      </c>
      <c r="M647" s="11">
        <v>6350000</v>
      </c>
      <c r="N647" s="5">
        <f t="shared" si="59"/>
        <v>-593965.51724141627</v>
      </c>
      <c r="O647" s="5">
        <f t="shared" si="60"/>
        <v>4655.1724137931033</v>
      </c>
      <c r="P647" s="5">
        <f t="shared" si="61"/>
        <v>-1859676.1453397735</v>
      </c>
    </row>
    <row r="648" spans="12:16" x14ac:dyDescent="0.2">
      <c r="L648" s="21">
        <f t="shared" si="58"/>
        <v>0</v>
      </c>
      <c r="M648" s="11">
        <v>6360000</v>
      </c>
      <c r="N648" s="5">
        <f t="shared" si="59"/>
        <v>-589310.34482762311</v>
      </c>
      <c r="O648" s="5">
        <f t="shared" si="60"/>
        <v>4655.1724137931033</v>
      </c>
      <c r="P648" s="5">
        <f t="shared" si="61"/>
        <v>-1857014.2180095997</v>
      </c>
    </row>
    <row r="649" spans="12:16" x14ac:dyDescent="0.2">
      <c r="L649" s="21">
        <f t="shared" si="58"/>
        <v>0</v>
      </c>
      <c r="M649" s="11">
        <v>6370000</v>
      </c>
      <c r="N649" s="5">
        <f t="shared" si="59"/>
        <v>-584655.17241382995</v>
      </c>
      <c r="O649" s="5">
        <f t="shared" si="60"/>
        <v>4655.1724137931033</v>
      </c>
      <c r="P649" s="5">
        <f t="shared" si="61"/>
        <v>-1854352.2906794259</v>
      </c>
    </row>
    <row r="650" spans="12:16" x14ac:dyDescent="0.2">
      <c r="L650" s="21">
        <f t="shared" si="58"/>
        <v>0</v>
      </c>
      <c r="M650" s="11">
        <v>6380000</v>
      </c>
      <c r="N650" s="5">
        <f t="shared" si="59"/>
        <v>-580000.00000003679</v>
      </c>
      <c r="O650" s="5">
        <f t="shared" si="60"/>
        <v>4655.1724137931033</v>
      </c>
      <c r="P650" s="5">
        <f t="shared" si="61"/>
        <v>-1851690.3633492521</v>
      </c>
    </row>
    <row r="651" spans="12:16" x14ac:dyDescent="0.2">
      <c r="L651" s="21">
        <f t="shared" si="58"/>
        <v>0</v>
      </c>
      <c r="M651" s="11">
        <v>6390000</v>
      </c>
      <c r="N651" s="5">
        <f t="shared" si="59"/>
        <v>-575344.82758624363</v>
      </c>
      <c r="O651" s="5">
        <f t="shared" si="60"/>
        <v>4655.1724137931033</v>
      </c>
      <c r="P651" s="5">
        <f t="shared" si="61"/>
        <v>-1849028.4360190784</v>
      </c>
    </row>
    <row r="652" spans="12:16" x14ac:dyDescent="0.2">
      <c r="L652" s="21">
        <f t="shared" ref="L652:L715" si="62">IF(M652&gt;I$17,0,IF(N651&lt;0,IF(N652&gt;0,M652,0),0))</f>
        <v>0</v>
      </c>
      <c r="M652" s="11">
        <v>6400000</v>
      </c>
      <c r="N652" s="5">
        <f t="shared" si="59"/>
        <v>-570689.65517245047</v>
      </c>
      <c r="O652" s="5">
        <f t="shared" si="60"/>
        <v>4655.1724137931033</v>
      </c>
      <c r="P652" s="5">
        <f t="shared" si="61"/>
        <v>-1846366.5086889046</v>
      </c>
    </row>
    <row r="653" spans="12:16" x14ac:dyDescent="0.2">
      <c r="L653" s="21">
        <f t="shared" si="62"/>
        <v>0</v>
      </c>
      <c r="M653" s="11">
        <v>6410000</v>
      </c>
      <c r="N653" s="5">
        <f t="shared" ref="N653:N716" si="63">IF((I$17+1)&lt;=M653,NA(),N652+O653)</f>
        <v>-566034.48275865731</v>
      </c>
      <c r="O653" s="5">
        <f t="shared" ref="O653:O716" si="64">IF(M653&gt;I$17,NA(),IF(M653&lt;=G$24,N$5,IF(M653&lt;=G$25,N$6,IF(M653&lt;=G$26,N$7,N$8))))</f>
        <v>4655.1724137931033</v>
      </c>
      <c r="P653" s="5">
        <f t="shared" ref="P653:P716" si="65">IF(M653&gt;I$17,NA(),P652+R$14)</f>
        <v>-1843704.5813587308</v>
      </c>
    </row>
    <row r="654" spans="12:16" x14ac:dyDescent="0.2">
      <c r="L654" s="21">
        <f t="shared" si="62"/>
        <v>0</v>
      </c>
      <c r="M654" s="11">
        <v>6420000</v>
      </c>
      <c r="N654" s="5">
        <f t="shared" si="63"/>
        <v>-561379.31034486415</v>
      </c>
      <c r="O654" s="5">
        <f t="shared" si="64"/>
        <v>4655.1724137931033</v>
      </c>
      <c r="P654" s="5">
        <f t="shared" si="65"/>
        <v>-1841042.654028557</v>
      </c>
    </row>
    <row r="655" spans="12:16" x14ac:dyDescent="0.2">
      <c r="L655" s="21">
        <f t="shared" si="62"/>
        <v>0</v>
      </c>
      <c r="M655" s="11">
        <v>6430000</v>
      </c>
      <c r="N655" s="5">
        <f t="shared" si="63"/>
        <v>-556724.13793107099</v>
      </c>
      <c r="O655" s="5">
        <f t="shared" si="64"/>
        <v>4655.1724137931033</v>
      </c>
      <c r="P655" s="5">
        <f t="shared" si="65"/>
        <v>-1838380.7266983832</v>
      </c>
    </row>
    <row r="656" spans="12:16" x14ac:dyDescent="0.2">
      <c r="L656" s="21">
        <f t="shared" si="62"/>
        <v>0</v>
      </c>
      <c r="M656" s="11">
        <v>6440000</v>
      </c>
      <c r="N656" s="5">
        <f t="shared" si="63"/>
        <v>-552068.96551727783</v>
      </c>
      <c r="O656" s="5">
        <f t="shared" si="64"/>
        <v>4655.1724137931033</v>
      </c>
      <c r="P656" s="5">
        <f t="shared" si="65"/>
        <v>-1835718.7993682094</v>
      </c>
    </row>
    <row r="657" spans="12:16" x14ac:dyDescent="0.2">
      <c r="L657" s="21">
        <f t="shared" si="62"/>
        <v>0</v>
      </c>
      <c r="M657" s="11">
        <v>6450000</v>
      </c>
      <c r="N657" s="5">
        <f t="shared" si="63"/>
        <v>-547413.79310348467</v>
      </c>
      <c r="O657" s="5">
        <f t="shared" si="64"/>
        <v>4655.1724137931033</v>
      </c>
      <c r="P657" s="5">
        <f t="shared" si="65"/>
        <v>-1833056.8720380357</v>
      </c>
    </row>
    <row r="658" spans="12:16" x14ac:dyDescent="0.2">
      <c r="L658" s="21">
        <f t="shared" si="62"/>
        <v>0</v>
      </c>
      <c r="M658" s="11">
        <v>6460000</v>
      </c>
      <c r="N658" s="5">
        <f t="shared" si="63"/>
        <v>-542758.62068969151</v>
      </c>
      <c r="O658" s="5">
        <f t="shared" si="64"/>
        <v>4655.1724137931033</v>
      </c>
      <c r="P658" s="5">
        <f t="shared" si="65"/>
        <v>-1830394.9447078619</v>
      </c>
    </row>
    <row r="659" spans="12:16" x14ac:dyDescent="0.2">
      <c r="L659" s="21">
        <f t="shared" si="62"/>
        <v>0</v>
      </c>
      <c r="M659" s="11">
        <v>6470000</v>
      </c>
      <c r="N659" s="5">
        <f t="shared" si="63"/>
        <v>-538103.44827589835</v>
      </c>
      <c r="O659" s="5">
        <f t="shared" si="64"/>
        <v>4655.1724137931033</v>
      </c>
      <c r="P659" s="5">
        <f t="shared" si="65"/>
        <v>-1827733.0173776881</v>
      </c>
    </row>
    <row r="660" spans="12:16" x14ac:dyDescent="0.2">
      <c r="L660" s="21">
        <f t="shared" si="62"/>
        <v>0</v>
      </c>
      <c r="M660" s="11">
        <v>6480000</v>
      </c>
      <c r="N660" s="5">
        <f t="shared" si="63"/>
        <v>-533448.27586210519</v>
      </c>
      <c r="O660" s="5">
        <f t="shared" si="64"/>
        <v>4655.1724137931033</v>
      </c>
      <c r="P660" s="5">
        <f t="shared" si="65"/>
        <v>-1825071.0900475143</v>
      </c>
    </row>
    <row r="661" spans="12:16" x14ac:dyDescent="0.2">
      <c r="L661" s="21">
        <f t="shared" si="62"/>
        <v>0</v>
      </c>
      <c r="M661" s="11">
        <v>6490000</v>
      </c>
      <c r="N661" s="5">
        <f t="shared" si="63"/>
        <v>-528793.10344831203</v>
      </c>
      <c r="O661" s="5">
        <f t="shared" si="64"/>
        <v>4655.1724137931033</v>
      </c>
      <c r="P661" s="5">
        <f t="shared" si="65"/>
        <v>-1822409.1627173405</v>
      </c>
    </row>
    <row r="662" spans="12:16" x14ac:dyDescent="0.2">
      <c r="L662" s="21">
        <f t="shared" si="62"/>
        <v>0</v>
      </c>
      <c r="M662" s="11">
        <v>6500000</v>
      </c>
      <c r="N662" s="5">
        <f t="shared" si="63"/>
        <v>-524137.93103451893</v>
      </c>
      <c r="O662" s="5">
        <f t="shared" si="64"/>
        <v>4655.1724137931033</v>
      </c>
      <c r="P662" s="5">
        <f t="shared" si="65"/>
        <v>-1819747.2353871667</v>
      </c>
    </row>
    <row r="663" spans="12:16" x14ac:dyDescent="0.2">
      <c r="L663" s="21">
        <f t="shared" si="62"/>
        <v>0</v>
      </c>
      <c r="M663" s="11">
        <v>6510000</v>
      </c>
      <c r="N663" s="5">
        <f t="shared" si="63"/>
        <v>-519482.75862072583</v>
      </c>
      <c r="O663" s="5">
        <f t="shared" si="64"/>
        <v>4655.1724137931033</v>
      </c>
      <c r="P663" s="5">
        <f t="shared" si="65"/>
        <v>-1817085.3080569929</v>
      </c>
    </row>
    <row r="664" spans="12:16" x14ac:dyDescent="0.2">
      <c r="L664" s="21">
        <f t="shared" si="62"/>
        <v>0</v>
      </c>
      <c r="M664" s="11">
        <v>6520000</v>
      </c>
      <c r="N664" s="5">
        <f t="shared" si="63"/>
        <v>-514827.58620693273</v>
      </c>
      <c r="O664" s="5">
        <f t="shared" si="64"/>
        <v>4655.1724137931033</v>
      </c>
      <c r="P664" s="5">
        <f t="shared" si="65"/>
        <v>-1814423.3807268192</v>
      </c>
    </row>
    <row r="665" spans="12:16" x14ac:dyDescent="0.2">
      <c r="L665" s="21">
        <f t="shared" si="62"/>
        <v>0</v>
      </c>
      <c r="M665" s="11">
        <v>6530000</v>
      </c>
      <c r="N665" s="5">
        <f t="shared" si="63"/>
        <v>-510172.41379313963</v>
      </c>
      <c r="O665" s="5">
        <f t="shared" si="64"/>
        <v>4655.1724137931033</v>
      </c>
      <c r="P665" s="5">
        <f t="shared" si="65"/>
        <v>-1811761.4533966454</v>
      </c>
    </row>
    <row r="666" spans="12:16" x14ac:dyDescent="0.2">
      <c r="L666" s="21">
        <f t="shared" si="62"/>
        <v>0</v>
      </c>
      <c r="M666" s="11">
        <v>6540000</v>
      </c>
      <c r="N666" s="5">
        <f t="shared" si="63"/>
        <v>-505517.24137934652</v>
      </c>
      <c r="O666" s="5">
        <f t="shared" si="64"/>
        <v>4655.1724137931033</v>
      </c>
      <c r="P666" s="5">
        <f t="shared" si="65"/>
        <v>-1809099.5260664716</v>
      </c>
    </row>
    <row r="667" spans="12:16" x14ac:dyDescent="0.2">
      <c r="L667" s="21">
        <f t="shared" si="62"/>
        <v>0</v>
      </c>
      <c r="M667" s="11">
        <v>6550000</v>
      </c>
      <c r="N667" s="5">
        <f t="shared" si="63"/>
        <v>-500862.06896555342</v>
      </c>
      <c r="O667" s="5">
        <f t="shared" si="64"/>
        <v>4655.1724137931033</v>
      </c>
      <c r="P667" s="5">
        <f t="shared" si="65"/>
        <v>-1806437.5987362978</v>
      </c>
    </row>
    <row r="668" spans="12:16" x14ac:dyDescent="0.2">
      <c r="L668" s="21">
        <f t="shared" si="62"/>
        <v>0</v>
      </c>
      <c r="M668" s="11">
        <v>6560000</v>
      </c>
      <c r="N668" s="5">
        <f t="shared" si="63"/>
        <v>-496206.89655176032</v>
      </c>
      <c r="O668" s="5">
        <f t="shared" si="64"/>
        <v>4655.1724137931033</v>
      </c>
      <c r="P668" s="5">
        <f t="shared" si="65"/>
        <v>-1803775.671406124</v>
      </c>
    </row>
    <row r="669" spans="12:16" x14ac:dyDescent="0.2">
      <c r="L669" s="21">
        <f t="shared" si="62"/>
        <v>0</v>
      </c>
      <c r="M669" s="11">
        <v>6570000</v>
      </c>
      <c r="N669" s="5">
        <f t="shared" si="63"/>
        <v>-491551.72413796722</v>
      </c>
      <c r="O669" s="5">
        <f t="shared" si="64"/>
        <v>4655.1724137931033</v>
      </c>
      <c r="P669" s="5">
        <f t="shared" si="65"/>
        <v>-1801113.7440759502</v>
      </c>
    </row>
    <row r="670" spans="12:16" x14ac:dyDescent="0.2">
      <c r="L670" s="21">
        <f t="shared" si="62"/>
        <v>0</v>
      </c>
      <c r="M670" s="11">
        <v>6580000</v>
      </c>
      <c r="N670" s="5">
        <f t="shared" si="63"/>
        <v>-486896.55172417412</v>
      </c>
      <c r="O670" s="5">
        <f t="shared" si="64"/>
        <v>4655.1724137931033</v>
      </c>
      <c r="P670" s="5">
        <f t="shared" si="65"/>
        <v>-1798451.8167457765</v>
      </c>
    </row>
    <row r="671" spans="12:16" x14ac:dyDescent="0.2">
      <c r="L671" s="21">
        <f t="shared" si="62"/>
        <v>0</v>
      </c>
      <c r="M671" s="11">
        <v>6590000</v>
      </c>
      <c r="N671" s="5">
        <f t="shared" si="63"/>
        <v>-482241.37931038102</v>
      </c>
      <c r="O671" s="5">
        <f t="shared" si="64"/>
        <v>4655.1724137931033</v>
      </c>
      <c r="P671" s="5">
        <f t="shared" si="65"/>
        <v>-1795789.8894156027</v>
      </c>
    </row>
    <row r="672" spans="12:16" x14ac:dyDescent="0.2">
      <c r="L672" s="21">
        <f t="shared" si="62"/>
        <v>0</v>
      </c>
      <c r="M672" s="11">
        <v>6600000</v>
      </c>
      <c r="N672" s="5">
        <f t="shared" si="63"/>
        <v>-477586.20689658792</v>
      </c>
      <c r="O672" s="5">
        <f t="shared" si="64"/>
        <v>4655.1724137931033</v>
      </c>
      <c r="P672" s="5">
        <f t="shared" si="65"/>
        <v>-1793127.9620854289</v>
      </c>
    </row>
    <row r="673" spans="12:16" x14ac:dyDescent="0.2">
      <c r="L673" s="21">
        <f t="shared" si="62"/>
        <v>0</v>
      </c>
      <c r="M673" s="11">
        <v>6610000</v>
      </c>
      <c r="N673" s="5">
        <f t="shared" si="63"/>
        <v>-472931.03448279481</v>
      </c>
      <c r="O673" s="5">
        <f t="shared" si="64"/>
        <v>4655.1724137931033</v>
      </c>
      <c r="P673" s="5">
        <f t="shared" si="65"/>
        <v>-1790466.0347552551</v>
      </c>
    </row>
    <row r="674" spans="12:16" x14ac:dyDescent="0.2">
      <c r="L674" s="21">
        <f t="shared" si="62"/>
        <v>0</v>
      </c>
      <c r="M674" s="11">
        <v>6620000</v>
      </c>
      <c r="N674" s="5">
        <f t="shared" si="63"/>
        <v>-468275.86206900171</v>
      </c>
      <c r="O674" s="5">
        <f t="shared" si="64"/>
        <v>4655.1724137931033</v>
      </c>
      <c r="P674" s="5">
        <f t="shared" si="65"/>
        <v>-1787804.1074250813</v>
      </c>
    </row>
    <row r="675" spans="12:16" x14ac:dyDescent="0.2">
      <c r="L675" s="21">
        <f t="shared" si="62"/>
        <v>0</v>
      </c>
      <c r="M675" s="11">
        <v>6630000</v>
      </c>
      <c r="N675" s="5">
        <f t="shared" si="63"/>
        <v>-463620.68965520861</v>
      </c>
      <c r="O675" s="5">
        <f t="shared" si="64"/>
        <v>4655.1724137931033</v>
      </c>
      <c r="P675" s="5">
        <f t="shared" si="65"/>
        <v>-1785142.1800949075</v>
      </c>
    </row>
    <row r="676" spans="12:16" x14ac:dyDescent="0.2">
      <c r="L676" s="21">
        <f t="shared" si="62"/>
        <v>0</v>
      </c>
      <c r="M676" s="11">
        <v>6640000</v>
      </c>
      <c r="N676" s="5">
        <f t="shared" si="63"/>
        <v>-458965.51724141551</v>
      </c>
      <c r="O676" s="5">
        <f t="shared" si="64"/>
        <v>4655.1724137931033</v>
      </c>
      <c r="P676" s="5">
        <f t="shared" si="65"/>
        <v>-1782480.2527647337</v>
      </c>
    </row>
    <row r="677" spans="12:16" x14ac:dyDescent="0.2">
      <c r="L677" s="21">
        <f t="shared" si="62"/>
        <v>0</v>
      </c>
      <c r="M677" s="11">
        <v>6650000</v>
      </c>
      <c r="N677" s="5">
        <f t="shared" si="63"/>
        <v>-454310.34482762241</v>
      </c>
      <c r="O677" s="5">
        <f t="shared" si="64"/>
        <v>4655.1724137931033</v>
      </c>
      <c r="P677" s="5">
        <f t="shared" si="65"/>
        <v>-1779818.32543456</v>
      </c>
    </row>
    <row r="678" spans="12:16" x14ac:dyDescent="0.2">
      <c r="L678" s="21">
        <f t="shared" si="62"/>
        <v>0</v>
      </c>
      <c r="M678" s="11">
        <v>6660000</v>
      </c>
      <c r="N678" s="5">
        <f t="shared" si="63"/>
        <v>-449655.17241382931</v>
      </c>
      <c r="O678" s="5">
        <f t="shared" si="64"/>
        <v>4655.1724137931033</v>
      </c>
      <c r="P678" s="5">
        <f t="shared" si="65"/>
        <v>-1777156.3981043862</v>
      </c>
    </row>
    <row r="679" spans="12:16" x14ac:dyDescent="0.2">
      <c r="L679" s="21">
        <f t="shared" si="62"/>
        <v>0</v>
      </c>
      <c r="M679" s="11">
        <v>6670000</v>
      </c>
      <c r="N679" s="5">
        <f t="shared" si="63"/>
        <v>-445000.00000003621</v>
      </c>
      <c r="O679" s="5">
        <f t="shared" si="64"/>
        <v>4655.1724137931033</v>
      </c>
      <c r="P679" s="5">
        <f t="shared" si="65"/>
        <v>-1774494.4707742124</v>
      </c>
    </row>
    <row r="680" spans="12:16" x14ac:dyDescent="0.2">
      <c r="L680" s="21">
        <f t="shared" si="62"/>
        <v>0</v>
      </c>
      <c r="M680" s="11">
        <v>6680000</v>
      </c>
      <c r="N680" s="5">
        <f t="shared" si="63"/>
        <v>-440344.8275862431</v>
      </c>
      <c r="O680" s="5">
        <f t="shared" si="64"/>
        <v>4655.1724137931033</v>
      </c>
      <c r="P680" s="5">
        <f t="shared" si="65"/>
        <v>-1771832.5434440386</v>
      </c>
    </row>
    <row r="681" spans="12:16" x14ac:dyDescent="0.2">
      <c r="L681" s="21">
        <f t="shared" si="62"/>
        <v>0</v>
      </c>
      <c r="M681" s="11">
        <v>6690000</v>
      </c>
      <c r="N681" s="5">
        <f t="shared" si="63"/>
        <v>-435689.65517245</v>
      </c>
      <c r="O681" s="5">
        <f t="shared" si="64"/>
        <v>4655.1724137931033</v>
      </c>
      <c r="P681" s="5">
        <f t="shared" si="65"/>
        <v>-1769170.6161138648</v>
      </c>
    </row>
    <row r="682" spans="12:16" x14ac:dyDescent="0.2">
      <c r="L682" s="21">
        <f t="shared" si="62"/>
        <v>0</v>
      </c>
      <c r="M682" s="11">
        <v>6700000</v>
      </c>
      <c r="N682" s="5">
        <f t="shared" si="63"/>
        <v>-431034.4827586569</v>
      </c>
      <c r="O682" s="5">
        <f t="shared" si="64"/>
        <v>4655.1724137931033</v>
      </c>
      <c r="P682" s="5">
        <f t="shared" si="65"/>
        <v>-1766508.688783691</v>
      </c>
    </row>
    <row r="683" spans="12:16" x14ac:dyDescent="0.2">
      <c r="L683" s="21">
        <f t="shared" si="62"/>
        <v>0</v>
      </c>
      <c r="M683" s="11">
        <v>6710000</v>
      </c>
      <c r="N683" s="5">
        <f t="shared" si="63"/>
        <v>-426379.3103448638</v>
      </c>
      <c r="O683" s="5">
        <f t="shared" si="64"/>
        <v>4655.1724137931033</v>
      </c>
      <c r="P683" s="5">
        <f t="shared" si="65"/>
        <v>-1763846.7614535172</v>
      </c>
    </row>
    <row r="684" spans="12:16" x14ac:dyDescent="0.2">
      <c r="L684" s="21">
        <f t="shared" si="62"/>
        <v>0</v>
      </c>
      <c r="M684" s="11">
        <v>6720000</v>
      </c>
      <c r="N684" s="5">
        <f t="shared" si="63"/>
        <v>-421724.1379310707</v>
      </c>
      <c r="O684" s="5">
        <f t="shared" si="64"/>
        <v>4655.1724137931033</v>
      </c>
      <c r="P684" s="5">
        <f t="shared" si="65"/>
        <v>-1761184.8341233435</v>
      </c>
    </row>
    <row r="685" spans="12:16" x14ac:dyDescent="0.2">
      <c r="L685" s="21">
        <f t="shared" si="62"/>
        <v>0</v>
      </c>
      <c r="M685" s="11">
        <v>6730000</v>
      </c>
      <c r="N685" s="5">
        <f t="shared" si="63"/>
        <v>-417068.9655172776</v>
      </c>
      <c r="O685" s="5">
        <f t="shared" si="64"/>
        <v>4655.1724137931033</v>
      </c>
      <c r="P685" s="5">
        <f t="shared" si="65"/>
        <v>-1758522.9067931697</v>
      </c>
    </row>
    <row r="686" spans="12:16" x14ac:dyDescent="0.2">
      <c r="L686" s="21">
        <f t="shared" si="62"/>
        <v>0</v>
      </c>
      <c r="M686" s="11">
        <v>6740000</v>
      </c>
      <c r="N686" s="5">
        <f t="shared" si="63"/>
        <v>-412413.7931034845</v>
      </c>
      <c r="O686" s="5">
        <f t="shared" si="64"/>
        <v>4655.1724137931033</v>
      </c>
      <c r="P686" s="5">
        <f t="shared" si="65"/>
        <v>-1755860.9794629959</v>
      </c>
    </row>
    <row r="687" spans="12:16" x14ac:dyDescent="0.2">
      <c r="L687" s="21">
        <f t="shared" si="62"/>
        <v>0</v>
      </c>
      <c r="M687" s="11">
        <v>6750000</v>
      </c>
      <c r="N687" s="5">
        <f t="shared" si="63"/>
        <v>-407758.62068969139</v>
      </c>
      <c r="O687" s="5">
        <f t="shared" si="64"/>
        <v>4655.1724137931033</v>
      </c>
      <c r="P687" s="5">
        <f t="shared" si="65"/>
        <v>-1753199.0521328221</v>
      </c>
    </row>
    <row r="688" spans="12:16" x14ac:dyDescent="0.2">
      <c r="L688" s="21">
        <f t="shared" si="62"/>
        <v>0</v>
      </c>
      <c r="M688" s="11">
        <v>6760000</v>
      </c>
      <c r="N688" s="5">
        <f t="shared" si="63"/>
        <v>-403103.44827589829</v>
      </c>
      <c r="O688" s="5">
        <f t="shared" si="64"/>
        <v>4655.1724137931033</v>
      </c>
      <c r="P688" s="5">
        <f t="shared" si="65"/>
        <v>-1750537.1248026483</v>
      </c>
    </row>
    <row r="689" spans="12:16" x14ac:dyDescent="0.2">
      <c r="L689" s="21">
        <f t="shared" si="62"/>
        <v>0</v>
      </c>
      <c r="M689" s="11">
        <v>6770000</v>
      </c>
      <c r="N689" s="5">
        <f t="shared" si="63"/>
        <v>-398448.27586210519</v>
      </c>
      <c r="O689" s="5">
        <f t="shared" si="64"/>
        <v>4655.1724137931033</v>
      </c>
      <c r="P689" s="5">
        <f t="shared" si="65"/>
        <v>-1747875.1974724745</v>
      </c>
    </row>
    <row r="690" spans="12:16" x14ac:dyDescent="0.2">
      <c r="L690" s="21">
        <f t="shared" si="62"/>
        <v>0</v>
      </c>
      <c r="M690" s="11">
        <v>6780000</v>
      </c>
      <c r="N690" s="5">
        <f t="shared" si="63"/>
        <v>-393793.10344831209</v>
      </c>
      <c r="O690" s="5">
        <f t="shared" si="64"/>
        <v>4655.1724137931033</v>
      </c>
      <c r="P690" s="5">
        <f t="shared" si="65"/>
        <v>-1745213.2701423008</v>
      </c>
    </row>
    <row r="691" spans="12:16" x14ac:dyDescent="0.2">
      <c r="L691" s="21">
        <f t="shared" si="62"/>
        <v>0</v>
      </c>
      <c r="M691" s="11">
        <v>6790000</v>
      </c>
      <c r="N691" s="5">
        <f t="shared" si="63"/>
        <v>-389137.93103451899</v>
      </c>
      <c r="O691" s="5">
        <f t="shared" si="64"/>
        <v>4655.1724137931033</v>
      </c>
      <c r="P691" s="5">
        <f t="shared" si="65"/>
        <v>-1742551.342812127</v>
      </c>
    </row>
    <row r="692" spans="12:16" x14ac:dyDescent="0.2">
      <c r="L692" s="21">
        <f t="shared" si="62"/>
        <v>0</v>
      </c>
      <c r="M692" s="11">
        <v>6800000</v>
      </c>
      <c r="N692" s="5">
        <f t="shared" si="63"/>
        <v>-384482.75862072589</v>
      </c>
      <c r="O692" s="5">
        <f t="shared" si="64"/>
        <v>4655.1724137931033</v>
      </c>
      <c r="P692" s="5">
        <f t="shared" si="65"/>
        <v>-1739889.4154819532</v>
      </c>
    </row>
    <row r="693" spans="12:16" x14ac:dyDescent="0.2">
      <c r="L693" s="21">
        <f t="shared" si="62"/>
        <v>0</v>
      </c>
      <c r="M693" s="11">
        <v>6810000</v>
      </c>
      <c r="N693" s="5">
        <f t="shared" si="63"/>
        <v>-379827.58620693278</v>
      </c>
      <c r="O693" s="5">
        <f t="shared" si="64"/>
        <v>4655.1724137931033</v>
      </c>
      <c r="P693" s="5">
        <f t="shared" si="65"/>
        <v>-1737227.4881517794</v>
      </c>
    </row>
    <row r="694" spans="12:16" x14ac:dyDescent="0.2">
      <c r="L694" s="21">
        <f t="shared" si="62"/>
        <v>0</v>
      </c>
      <c r="M694" s="11">
        <v>6820000</v>
      </c>
      <c r="N694" s="5">
        <f t="shared" si="63"/>
        <v>-375172.41379313968</v>
      </c>
      <c r="O694" s="5">
        <f t="shared" si="64"/>
        <v>4655.1724137931033</v>
      </c>
      <c r="P694" s="5">
        <f t="shared" si="65"/>
        <v>-1734565.5608216056</v>
      </c>
    </row>
    <row r="695" spans="12:16" x14ac:dyDescent="0.2">
      <c r="L695" s="21">
        <f t="shared" si="62"/>
        <v>0</v>
      </c>
      <c r="M695" s="11">
        <v>6830000</v>
      </c>
      <c r="N695" s="5">
        <f t="shared" si="63"/>
        <v>-370517.24137934658</v>
      </c>
      <c r="O695" s="5">
        <f t="shared" si="64"/>
        <v>4655.1724137931033</v>
      </c>
      <c r="P695" s="5">
        <f t="shared" si="65"/>
        <v>-1731903.6334914318</v>
      </c>
    </row>
    <row r="696" spans="12:16" x14ac:dyDescent="0.2">
      <c r="L696" s="21">
        <f t="shared" si="62"/>
        <v>0</v>
      </c>
      <c r="M696" s="11">
        <v>6840000</v>
      </c>
      <c r="N696" s="5">
        <f t="shared" si="63"/>
        <v>-365862.06896555348</v>
      </c>
      <c r="O696" s="5">
        <f t="shared" si="64"/>
        <v>4655.1724137931033</v>
      </c>
      <c r="P696" s="5">
        <f t="shared" si="65"/>
        <v>-1729241.706161258</v>
      </c>
    </row>
    <row r="697" spans="12:16" x14ac:dyDescent="0.2">
      <c r="L697" s="21">
        <f t="shared" si="62"/>
        <v>0</v>
      </c>
      <c r="M697" s="11">
        <v>6850000</v>
      </c>
      <c r="N697" s="5">
        <f t="shared" si="63"/>
        <v>-361206.89655176038</v>
      </c>
      <c r="O697" s="5">
        <f t="shared" si="64"/>
        <v>4655.1724137931033</v>
      </c>
      <c r="P697" s="5">
        <f t="shared" si="65"/>
        <v>-1726579.7788310843</v>
      </c>
    </row>
    <row r="698" spans="12:16" x14ac:dyDescent="0.2">
      <c r="L698" s="21">
        <f t="shared" si="62"/>
        <v>0</v>
      </c>
      <c r="M698" s="11">
        <v>6860000</v>
      </c>
      <c r="N698" s="5">
        <f t="shared" si="63"/>
        <v>-356551.72413796728</v>
      </c>
      <c r="O698" s="5">
        <f t="shared" si="64"/>
        <v>4655.1724137931033</v>
      </c>
      <c r="P698" s="5">
        <f t="shared" si="65"/>
        <v>-1723917.8515009105</v>
      </c>
    </row>
    <row r="699" spans="12:16" x14ac:dyDescent="0.2">
      <c r="L699" s="21">
        <f t="shared" si="62"/>
        <v>0</v>
      </c>
      <c r="M699" s="11">
        <v>6870000</v>
      </c>
      <c r="N699" s="5">
        <f t="shared" si="63"/>
        <v>-351896.55172417418</v>
      </c>
      <c r="O699" s="5">
        <f t="shared" si="64"/>
        <v>4655.1724137931033</v>
      </c>
      <c r="P699" s="5">
        <f t="shared" si="65"/>
        <v>-1721255.9241707367</v>
      </c>
    </row>
    <row r="700" spans="12:16" x14ac:dyDescent="0.2">
      <c r="L700" s="21">
        <f t="shared" si="62"/>
        <v>0</v>
      </c>
      <c r="M700" s="11">
        <v>6880000</v>
      </c>
      <c r="N700" s="5">
        <f t="shared" si="63"/>
        <v>-347241.37931038107</v>
      </c>
      <c r="O700" s="5">
        <f t="shared" si="64"/>
        <v>4655.1724137931033</v>
      </c>
      <c r="P700" s="5">
        <f t="shared" si="65"/>
        <v>-1718593.9968405629</v>
      </c>
    </row>
    <row r="701" spans="12:16" x14ac:dyDescent="0.2">
      <c r="L701" s="21">
        <f t="shared" si="62"/>
        <v>0</v>
      </c>
      <c r="M701" s="11">
        <v>6890000</v>
      </c>
      <c r="N701" s="5">
        <f t="shared" si="63"/>
        <v>-342586.20689658797</v>
      </c>
      <c r="O701" s="5">
        <f t="shared" si="64"/>
        <v>4655.1724137931033</v>
      </c>
      <c r="P701" s="5">
        <f t="shared" si="65"/>
        <v>-1715932.0695103891</v>
      </c>
    </row>
    <row r="702" spans="12:16" x14ac:dyDescent="0.2">
      <c r="L702" s="21">
        <f t="shared" si="62"/>
        <v>0</v>
      </c>
      <c r="M702" s="11">
        <v>6900000</v>
      </c>
      <c r="N702" s="5">
        <f t="shared" si="63"/>
        <v>-337931.03448279487</v>
      </c>
      <c r="O702" s="5">
        <f t="shared" si="64"/>
        <v>4655.1724137931033</v>
      </c>
      <c r="P702" s="5">
        <f t="shared" si="65"/>
        <v>-1713270.1421802153</v>
      </c>
    </row>
    <row r="703" spans="12:16" x14ac:dyDescent="0.2">
      <c r="L703" s="21">
        <f t="shared" si="62"/>
        <v>0</v>
      </c>
      <c r="M703" s="11">
        <v>6910000</v>
      </c>
      <c r="N703" s="5">
        <f t="shared" si="63"/>
        <v>-333275.86206900177</v>
      </c>
      <c r="O703" s="5">
        <f t="shared" si="64"/>
        <v>4655.1724137931033</v>
      </c>
      <c r="P703" s="5">
        <f t="shared" si="65"/>
        <v>-1710608.2148500415</v>
      </c>
    </row>
    <row r="704" spans="12:16" x14ac:dyDescent="0.2">
      <c r="L704" s="21">
        <f t="shared" si="62"/>
        <v>0</v>
      </c>
      <c r="M704" s="11">
        <v>6920000</v>
      </c>
      <c r="N704" s="5">
        <f t="shared" si="63"/>
        <v>-328620.68965520867</v>
      </c>
      <c r="O704" s="5">
        <f t="shared" si="64"/>
        <v>4655.1724137931033</v>
      </c>
      <c r="P704" s="5">
        <f t="shared" si="65"/>
        <v>-1707946.2875198678</v>
      </c>
    </row>
    <row r="705" spans="12:16" x14ac:dyDescent="0.2">
      <c r="L705" s="21">
        <f t="shared" si="62"/>
        <v>0</v>
      </c>
      <c r="M705" s="11">
        <v>6930000</v>
      </c>
      <c r="N705" s="5">
        <f t="shared" si="63"/>
        <v>-323965.51724141557</v>
      </c>
      <c r="O705" s="5">
        <f t="shared" si="64"/>
        <v>4655.1724137931033</v>
      </c>
      <c r="P705" s="5">
        <f t="shared" si="65"/>
        <v>-1705284.360189694</v>
      </c>
    </row>
    <row r="706" spans="12:16" x14ac:dyDescent="0.2">
      <c r="L706" s="21">
        <f t="shared" si="62"/>
        <v>0</v>
      </c>
      <c r="M706" s="11">
        <v>6940000</v>
      </c>
      <c r="N706" s="5">
        <f t="shared" si="63"/>
        <v>-319310.34482762247</v>
      </c>
      <c r="O706" s="5">
        <f t="shared" si="64"/>
        <v>4655.1724137931033</v>
      </c>
      <c r="P706" s="5">
        <f t="shared" si="65"/>
        <v>-1702622.4328595202</v>
      </c>
    </row>
    <row r="707" spans="12:16" x14ac:dyDescent="0.2">
      <c r="L707" s="21">
        <f t="shared" si="62"/>
        <v>0</v>
      </c>
      <c r="M707" s="11">
        <v>6950000</v>
      </c>
      <c r="N707" s="5">
        <f t="shared" si="63"/>
        <v>-314655.17241382936</v>
      </c>
      <c r="O707" s="5">
        <f t="shared" si="64"/>
        <v>4655.1724137931033</v>
      </c>
      <c r="P707" s="5">
        <f t="shared" si="65"/>
        <v>-1699960.5055293464</v>
      </c>
    </row>
    <row r="708" spans="12:16" x14ac:dyDescent="0.2">
      <c r="L708" s="21">
        <f t="shared" si="62"/>
        <v>0</v>
      </c>
      <c r="M708" s="11">
        <v>6960000</v>
      </c>
      <c r="N708" s="5">
        <f t="shared" si="63"/>
        <v>-310000.00000003626</v>
      </c>
      <c r="O708" s="5">
        <f t="shared" si="64"/>
        <v>4655.1724137931033</v>
      </c>
      <c r="P708" s="5">
        <f t="shared" si="65"/>
        <v>-1697298.5781991726</v>
      </c>
    </row>
    <row r="709" spans="12:16" x14ac:dyDescent="0.2">
      <c r="L709" s="21">
        <f t="shared" si="62"/>
        <v>0</v>
      </c>
      <c r="M709" s="11">
        <v>6970000</v>
      </c>
      <c r="N709" s="5">
        <f t="shared" si="63"/>
        <v>-305344.82758624316</v>
      </c>
      <c r="O709" s="5">
        <f t="shared" si="64"/>
        <v>4655.1724137931033</v>
      </c>
      <c r="P709" s="5">
        <f t="shared" si="65"/>
        <v>-1694636.6508689988</v>
      </c>
    </row>
    <row r="710" spans="12:16" x14ac:dyDescent="0.2">
      <c r="L710" s="21">
        <f t="shared" si="62"/>
        <v>0</v>
      </c>
      <c r="M710" s="11">
        <v>6980000</v>
      </c>
      <c r="N710" s="5">
        <f t="shared" si="63"/>
        <v>-300689.65517245006</v>
      </c>
      <c r="O710" s="5">
        <f t="shared" si="64"/>
        <v>4655.1724137931033</v>
      </c>
      <c r="P710" s="5">
        <f t="shared" si="65"/>
        <v>-1691974.7235388251</v>
      </c>
    </row>
    <row r="711" spans="12:16" x14ac:dyDescent="0.2">
      <c r="L711" s="21">
        <f t="shared" si="62"/>
        <v>0</v>
      </c>
      <c r="M711" s="11">
        <v>6990000</v>
      </c>
      <c r="N711" s="5">
        <f t="shared" si="63"/>
        <v>-296034.48275865696</v>
      </c>
      <c r="O711" s="5">
        <f t="shared" si="64"/>
        <v>4655.1724137931033</v>
      </c>
      <c r="P711" s="5">
        <f t="shared" si="65"/>
        <v>-1689312.7962086513</v>
      </c>
    </row>
    <row r="712" spans="12:16" x14ac:dyDescent="0.2">
      <c r="L712" s="21">
        <f t="shared" si="62"/>
        <v>0</v>
      </c>
      <c r="M712" s="11">
        <v>7000000</v>
      </c>
      <c r="N712" s="5">
        <f t="shared" si="63"/>
        <v>-291379.31034486386</v>
      </c>
      <c r="O712" s="5">
        <f t="shared" si="64"/>
        <v>4655.1724137931033</v>
      </c>
      <c r="P712" s="5">
        <f t="shared" si="65"/>
        <v>-1686650.8688784775</v>
      </c>
    </row>
    <row r="713" spans="12:16" x14ac:dyDescent="0.2">
      <c r="L713" s="21">
        <f t="shared" si="62"/>
        <v>0</v>
      </c>
      <c r="M713" s="11">
        <v>7010000</v>
      </c>
      <c r="N713" s="5">
        <f t="shared" si="63"/>
        <v>-286724.13793107076</v>
      </c>
      <c r="O713" s="5">
        <f t="shared" si="64"/>
        <v>4655.1724137931033</v>
      </c>
      <c r="P713" s="5">
        <f t="shared" si="65"/>
        <v>-1683988.9415483037</v>
      </c>
    </row>
    <row r="714" spans="12:16" x14ac:dyDescent="0.2">
      <c r="L714" s="21">
        <f t="shared" si="62"/>
        <v>0</v>
      </c>
      <c r="M714" s="11">
        <v>7020000</v>
      </c>
      <c r="N714" s="5">
        <f t="shared" si="63"/>
        <v>-282068.96551727765</v>
      </c>
      <c r="O714" s="5">
        <f t="shared" si="64"/>
        <v>4655.1724137931033</v>
      </c>
      <c r="P714" s="5">
        <f t="shared" si="65"/>
        <v>-1681327.0142181299</v>
      </c>
    </row>
    <row r="715" spans="12:16" x14ac:dyDescent="0.2">
      <c r="L715" s="21">
        <f t="shared" si="62"/>
        <v>0</v>
      </c>
      <c r="M715" s="11">
        <v>7030000</v>
      </c>
      <c r="N715" s="5">
        <f t="shared" si="63"/>
        <v>-277413.79310348455</v>
      </c>
      <c r="O715" s="5">
        <f t="shared" si="64"/>
        <v>4655.1724137931033</v>
      </c>
      <c r="P715" s="5">
        <f t="shared" si="65"/>
        <v>-1678665.0868879561</v>
      </c>
    </row>
    <row r="716" spans="12:16" x14ac:dyDescent="0.2">
      <c r="L716" s="21">
        <f t="shared" ref="L716:L779" si="66">IF(M716&gt;I$17,0,IF(N715&lt;0,IF(N716&gt;0,M716,0),0))</f>
        <v>0</v>
      </c>
      <c r="M716" s="11">
        <v>7040000</v>
      </c>
      <c r="N716" s="5">
        <f t="shared" si="63"/>
        <v>-272758.62068969145</v>
      </c>
      <c r="O716" s="5">
        <f t="shared" si="64"/>
        <v>4655.1724137931033</v>
      </c>
      <c r="P716" s="5">
        <f t="shared" si="65"/>
        <v>-1676003.1595577823</v>
      </c>
    </row>
    <row r="717" spans="12:16" x14ac:dyDescent="0.2">
      <c r="L717" s="21">
        <f t="shared" si="66"/>
        <v>0</v>
      </c>
      <c r="M717" s="11">
        <v>7050000</v>
      </c>
      <c r="N717" s="5">
        <f t="shared" ref="N717:N780" si="67">IF((I$17+1)&lt;=M717,NA(),N716+O717)</f>
        <v>-268103.44827589835</v>
      </c>
      <c r="O717" s="5">
        <f t="shared" ref="O717:O780" si="68">IF(M717&gt;I$17,NA(),IF(M717&lt;=G$24,N$5,IF(M717&lt;=G$25,N$6,IF(M717&lt;=G$26,N$7,N$8))))</f>
        <v>4655.1724137931033</v>
      </c>
      <c r="P717" s="5">
        <f t="shared" ref="P717:P780" si="69">IF(M717&gt;I$17,NA(),P716+R$14)</f>
        <v>-1673341.2322276086</v>
      </c>
    </row>
    <row r="718" spans="12:16" x14ac:dyDescent="0.2">
      <c r="L718" s="21">
        <f t="shared" si="66"/>
        <v>0</v>
      </c>
      <c r="M718" s="11">
        <v>7060000</v>
      </c>
      <c r="N718" s="5">
        <f t="shared" si="67"/>
        <v>-263448.27586210525</v>
      </c>
      <c r="O718" s="5">
        <f t="shared" si="68"/>
        <v>4655.1724137931033</v>
      </c>
      <c r="P718" s="5">
        <f t="shared" si="69"/>
        <v>-1670679.3048974348</v>
      </c>
    </row>
    <row r="719" spans="12:16" x14ac:dyDescent="0.2">
      <c r="L719" s="21">
        <f t="shared" si="66"/>
        <v>0</v>
      </c>
      <c r="M719" s="11">
        <v>7070000</v>
      </c>
      <c r="N719" s="5">
        <f t="shared" si="67"/>
        <v>-258793.10344831215</v>
      </c>
      <c r="O719" s="5">
        <f t="shared" si="68"/>
        <v>4655.1724137931033</v>
      </c>
      <c r="P719" s="5">
        <f t="shared" si="69"/>
        <v>-1668017.377567261</v>
      </c>
    </row>
    <row r="720" spans="12:16" x14ac:dyDescent="0.2">
      <c r="L720" s="21">
        <f t="shared" si="66"/>
        <v>0</v>
      </c>
      <c r="M720" s="11">
        <v>7080000</v>
      </c>
      <c r="N720" s="5">
        <f t="shared" si="67"/>
        <v>-254137.93103451905</v>
      </c>
      <c r="O720" s="5">
        <f t="shared" si="68"/>
        <v>4655.1724137931033</v>
      </c>
      <c r="P720" s="5">
        <f t="shared" si="69"/>
        <v>-1665355.4502370872</v>
      </c>
    </row>
    <row r="721" spans="12:16" x14ac:dyDescent="0.2">
      <c r="L721" s="21">
        <f t="shared" si="66"/>
        <v>0</v>
      </c>
      <c r="M721" s="11">
        <v>7090000</v>
      </c>
      <c r="N721" s="5">
        <f t="shared" si="67"/>
        <v>-249482.75862072594</v>
      </c>
      <c r="O721" s="5">
        <f t="shared" si="68"/>
        <v>4655.1724137931033</v>
      </c>
      <c r="P721" s="5">
        <f t="shared" si="69"/>
        <v>-1662693.5229069134</v>
      </c>
    </row>
    <row r="722" spans="12:16" x14ac:dyDescent="0.2">
      <c r="L722" s="21">
        <f t="shared" si="66"/>
        <v>0</v>
      </c>
      <c r="M722" s="11">
        <v>7100000</v>
      </c>
      <c r="N722" s="5">
        <f t="shared" si="67"/>
        <v>-244827.58620693284</v>
      </c>
      <c r="O722" s="5">
        <f t="shared" si="68"/>
        <v>4655.1724137931033</v>
      </c>
      <c r="P722" s="5">
        <f t="shared" si="69"/>
        <v>-1660031.5955767396</v>
      </c>
    </row>
    <row r="723" spans="12:16" x14ac:dyDescent="0.2">
      <c r="L723" s="21">
        <f t="shared" si="66"/>
        <v>0</v>
      </c>
      <c r="M723" s="11">
        <v>7110000</v>
      </c>
      <c r="N723" s="5">
        <f t="shared" si="67"/>
        <v>-240172.41379313974</v>
      </c>
      <c r="O723" s="5">
        <f t="shared" si="68"/>
        <v>4655.1724137931033</v>
      </c>
      <c r="P723" s="5">
        <f t="shared" si="69"/>
        <v>-1657369.6682465659</v>
      </c>
    </row>
    <row r="724" spans="12:16" x14ac:dyDescent="0.2">
      <c r="L724" s="21">
        <f t="shared" si="66"/>
        <v>0</v>
      </c>
      <c r="M724" s="11">
        <v>7120000</v>
      </c>
      <c r="N724" s="5">
        <f t="shared" si="67"/>
        <v>-235517.24137934664</v>
      </c>
      <c r="O724" s="5">
        <f t="shared" si="68"/>
        <v>4655.1724137931033</v>
      </c>
      <c r="P724" s="5">
        <f t="shared" si="69"/>
        <v>-1654707.7409163921</v>
      </c>
    </row>
    <row r="725" spans="12:16" x14ac:dyDescent="0.2">
      <c r="L725" s="21">
        <f t="shared" si="66"/>
        <v>0</v>
      </c>
      <c r="M725" s="11">
        <v>7130000</v>
      </c>
      <c r="N725" s="5">
        <f t="shared" si="67"/>
        <v>-230862.06896555354</v>
      </c>
      <c r="O725" s="5">
        <f t="shared" si="68"/>
        <v>4655.1724137931033</v>
      </c>
      <c r="P725" s="5">
        <f t="shared" si="69"/>
        <v>-1652045.8135862183</v>
      </c>
    </row>
    <row r="726" spans="12:16" x14ac:dyDescent="0.2">
      <c r="L726" s="21">
        <f t="shared" si="66"/>
        <v>0</v>
      </c>
      <c r="M726" s="11">
        <v>7140000</v>
      </c>
      <c r="N726" s="5">
        <f t="shared" si="67"/>
        <v>-226206.89655176044</v>
      </c>
      <c r="O726" s="5">
        <f t="shared" si="68"/>
        <v>4655.1724137931033</v>
      </c>
      <c r="P726" s="5">
        <f t="shared" si="69"/>
        <v>-1649383.8862560445</v>
      </c>
    </row>
    <row r="727" spans="12:16" x14ac:dyDescent="0.2">
      <c r="L727" s="21">
        <f t="shared" si="66"/>
        <v>0</v>
      </c>
      <c r="M727" s="11">
        <v>7150000</v>
      </c>
      <c r="N727" s="5">
        <f t="shared" si="67"/>
        <v>-221551.72413796734</v>
      </c>
      <c r="O727" s="5">
        <f t="shared" si="68"/>
        <v>4655.1724137931033</v>
      </c>
      <c r="P727" s="5">
        <f t="shared" si="69"/>
        <v>-1646721.9589258707</v>
      </c>
    </row>
    <row r="728" spans="12:16" x14ac:dyDescent="0.2">
      <c r="L728" s="21">
        <f t="shared" si="66"/>
        <v>0</v>
      </c>
      <c r="M728" s="11">
        <v>7160000</v>
      </c>
      <c r="N728" s="5">
        <f t="shared" si="67"/>
        <v>-216896.55172417423</v>
      </c>
      <c r="O728" s="5">
        <f t="shared" si="68"/>
        <v>4655.1724137931033</v>
      </c>
      <c r="P728" s="5">
        <f t="shared" si="69"/>
        <v>-1644060.0315956969</v>
      </c>
    </row>
    <row r="729" spans="12:16" x14ac:dyDescent="0.2">
      <c r="L729" s="21">
        <f t="shared" si="66"/>
        <v>0</v>
      </c>
      <c r="M729" s="11">
        <v>7170000</v>
      </c>
      <c r="N729" s="5">
        <f t="shared" si="67"/>
        <v>-212241.37931038113</v>
      </c>
      <c r="O729" s="5">
        <f t="shared" si="68"/>
        <v>4655.1724137931033</v>
      </c>
      <c r="P729" s="5">
        <f t="shared" si="69"/>
        <v>-1641398.1042655231</v>
      </c>
    </row>
    <row r="730" spans="12:16" x14ac:dyDescent="0.2">
      <c r="L730" s="21">
        <f t="shared" si="66"/>
        <v>0</v>
      </c>
      <c r="M730" s="11">
        <v>7180000</v>
      </c>
      <c r="N730" s="5">
        <f t="shared" si="67"/>
        <v>-207586.20689658803</v>
      </c>
      <c r="O730" s="5">
        <f t="shared" si="68"/>
        <v>4655.1724137931033</v>
      </c>
      <c r="P730" s="5">
        <f t="shared" si="69"/>
        <v>-1638736.1769353494</v>
      </c>
    </row>
    <row r="731" spans="12:16" x14ac:dyDescent="0.2">
      <c r="L731" s="21">
        <f t="shared" si="66"/>
        <v>0</v>
      </c>
      <c r="M731" s="11">
        <v>7190000</v>
      </c>
      <c r="N731" s="5">
        <f t="shared" si="67"/>
        <v>-202931.03448279493</v>
      </c>
      <c r="O731" s="5">
        <f t="shared" si="68"/>
        <v>4655.1724137931033</v>
      </c>
      <c r="P731" s="5">
        <f t="shared" si="69"/>
        <v>-1636074.2496051756</v>
      </c>
    </row>
    <row r="732" spans="12:16" x14ac:dyDescent="0.2">
      <c r="L732" s="21">
        <f t="shared" si="66"/>
        <v>0</v>
      </c>
      <c r="M732" s="11">
        <v>7200000</v>
      </c>
      <c r="N732" s="5">
        <f t="shared" si="67"/>
        <v>-198275.86206900183</v>
      </c>
      <c r="O732" s="5">
        <f t="shared" si="68"/>
        <v>4655.1724137931033</v>
      </c>
      <c r="P732" s="5">
        <f t="shared" si="69"/>
        <v>-1633412.3222750018</v>
      </c>
    </row>
    <row r="733" spans="12:16" x14ac:dyDescent="0.2">
      <c r="L733" s="21">
        <f t="shared" si="66"/>
        <v>0</v>
      </c>
      <c r="M733" s="11">
        <v>7210000</v>
      </c>
      <c r="N733" s="5">
        <f t="shared" si="67"/>
        <v>-193620.68965520873</v>
      </c>
      <c r="O733" s="5">
        <f t="shared" si="68"/>
        <v>4655.1724137931033</v>
      </c>
      <c r="P733" s="5">
        <f t="shared" si="69"/>
        <v>-1630750.394944828</v>
      </c>
    </row>
    <row r="734" spans="12:16" x14ac:dyDescent="0.2">
      <c r="L734" s="21">
        <f t="shared" si="66"/>
        <v>0</v>
      </c>
      <c r="M734" s="11">
        <v>7220000</v>
      </c>
      <c r="N734" s="5">
        <f t="shared" si="67"/>
        <v>-188965.51724141563</v>
      </c>
      <c r="O734" s="5">
        <f t="shared" si="68"/>
        <v>4655.1724137931033</v>
      </c>
      <c r="P734" s="5">
        <f t="shared" si="69"/>
        <v>-1628088.4676146542</v>
      </c>
    </row>
    <row r="735" spans="12:16" x14ac:dyDescent="0.2">
      <c r="L735" s="21">
        <f t="shared" si="66"/>
        <v>0</v>
      </c>
      <c r="M735" s="11">
        <v>7230000</v>
      </c>
      <c r="N735" s="5">
        <f t="shared" si="67"/>
        <v>-184310.34482762252</v>
      </c>
      <c r="O735" s="5">
        <f t="shared" si="68"/>
        <v>4655.1724137931033</v>
      </c>
      <c r="P735" s="5">
        <f t="shared" si="69"/>
        <v>-1625426.5402844804</v>
      </c>
    </row>
    <row r="736" spans="12:16" x14ac:dyDescent="0.2">
      <c r="L736" s="21">
        <f t="shared" si="66"/>
        <v>0</v>
      </c>
      <c r="M736" s="11">
        <v>7240000</v>
      </c>
      <c r="N736" s="5">
        <f t="shared" si="67"/>
        <v>-179655.17241382942</v>
      </c>
      <c r="O736" s="5">
        <f t="shared" si="68"/>
        <v>4655.1724137931033</v>
      </c>
      <c r="P736" s="5">
        <f t="shared" si="69"/>
        <v>-1622764.6129543066</v>
      </c>
    </row>
    <row r="737" spans="12:16" x14ac:dyDescent="0.2">
      <c r="L737" s="21">
        <f t="shared" si="66"/>
        <v>0</v>
      </c>
      <c r="M737" s="11">
        <v>7250000</v>
      </c>
      <c r="N737" s="5">
        <f t="shared" si="67"/>
        <v>-175000.00000003632</v>
      </c>
      <c r="O737" s="5">
        <f t="shared" si="68"/>
        <v>4655.1724137931033</v>
      </c>
      <c r="P737" s="5">
        <f t="shared" si="69"/>
        <v>-1620102.6856241329</v>
      </c>
    </row>
    <row r="738" spans="12:16" x14ac:dyDescent="0.2">
      <c r="L738" s="21">
        <f t="shared" si="66"/>
        <v>0</v>
      </c>
      <c r="M738" s="11">
        <v>7260000</v>
      </c>
      <c r="N738" s="5">
        <f t="shared" si="67"/>
        <v>-170344.82758624322</v>
      </c>
      <c r="O738" s="5">
        <f t="shared" si="68"/>
        <v>4655.1724137931033</v>
      </c>
      <c r="P738" s="5">
        <f t="shared" si="69"/>
        <v>-1617440.7582939591</v>
      </c>
    </row>
    <row r="739" spans="12:16" x14ac:dyDescent="0.2">
      <c r="L739" s="21">
        <f t="shared" si="66"/>
        <v>0</v>
      </c>
      <c r="M739" s="11">
        <v>7270000</v>
      </c>
      <c r="N739" s="5">
        <f t="shared" si="67"/>
        <v>-165689.65517245012</v>
      </c>
      <c r="O739" s="5">
        <f t="shared" si="68"/>
        <v>4655.1724137931033</v>
      </c>
      <c r="P739" s="5">
        <f t="shared" si="69"/>
        <v>-1614778.8309637853</v>
      </c>
    </row>
    <row r="740" spans="12:16" x14ac:dyDescent="0.2">
      <c r="L740" s="21">
        <f t="shared" si="66"/>
        <v>0</v>
      </c>
      <c r="M740" s="11">
        <v>7280000</v>
      </c>
      <c r="N740" s="5">
        <f t="shared" si="67"/>
        <v>-161034.48275865702</v>
      </c>
      <c r="O740" s="5">
        <f t="shared" si="68"/>
        <v>4655.1724137931033</v>
      </c>
      <c r="P740" s="5">
        <f t="shared" si="69"/>
        <v>-1612116.9036336115</v>
      </c>
    </row>
    <row r="741" spans="12:16" x14ac:dyDescent="0.2">
      <c r="L741" s="21">
        <f t="shared" si="66"/>
        <v>0</v>
      </c>
      <c r="M741" s="11">
        <v>7290000</v>
      </c>
      <c r="N741" s="5">
        <f t="shared" si="67"/>
        <v>-156379.31034486392</v>
      </c>
      <c r="O741" s="5">
        <f t="shared" si="68"/>
        <v>4655.1724137931033</v>
      </c>
      <c r="P741" s="5">
        <f t="shared" si="69"/>
        <v>-1609454.9763034377</v>
      </c>
    </row>
    <row r="742" spans="12:16" x14ac:dyDescent="0.2">
      <c r="L742" s="21">
        <f t="shared" si="66"/>
        <v>0</v>
      </c>
      <c r="M742" s="11">
        <v>7300000</v>
      </c>
      <c r="N742" s="5">
        <f t="shared" si="67"/>
        <v>-151724.13793107081</v>
      </c>
      <c r="O742" s="5">
        <f t="shared" si="68"/>
        <v>4655.1724137931033</v>
      </c>
      <c r="P742" s="5">
        <f t="shared" si="69"/>
        <v>-1606793.0489732639</v>
      </c>
    </row>
    <row r="743" spans="12:16" x14ac:dyDescent="0.2">
      <c r="L743" s="21">
        <f t="shared" si="66"/>
        <v>0</v>
      </c>
      <c r="M743" s="11">
        <v>7310000</v>
      </c>
      <c r="N743" s="5">
        <f t="shared" si="67"/>
        <v>-147068.96551727771</v>
      </c>
      <c r="O743" s="5">
        <f t="shared" si="68"/>
        <v>4655.1724137931033</v>
      </c>
      <c r="P743" s="5">
        <f t="shared" si="69"/>
        <v>-1604131.1216430902</v>
      </c>
    </row>
    <row r="744" spans="12:16" x14ac:dyDescent="0.2">
      <c r="L744" s="21">
        <f t="shared" si="66"/>
        <v>0</v>
      </c>
      <c r="M744" s="11">
        <v>7320000</v>
      </c>
      <c r="N744" s="5">
        <f t="shared" si="67"/>
        <v>-142413.79310348461</v>
      </c>
      <c r="O744" s="5">
        <f t="shared" si="68"/>
        <v>4655.1724137931033</v>
      </c>
      <c r="P744" s="5">
        <f t="shared" si="69"/>
        <v>-1601469.1943129164</v>
      </c>
    </row>
    <row r="745" spans="12:16" x14ac:dyDescent="0.2">
      <c r="L745" s="21">
        <f t="shared" si="66"/>
        <v>0</v>
      </c>
      <c r="M745" s="11">
        <v>7330000</v>
      </c>
      <c r="N745" s="5">
        <f t="shared" si="67"/>
        <v>-137758.62068969151</v>
      </c>
      <c r="O745" s="5">
        <f t="shared" si="68"/>
        <v>4655.1724137931033</v>
      </c>
      <c r="P745" s="5">
        <f t="shared" si="69"/>
        <v>-1598807.2669827426</v>
      </c>
    </row>
    <row r="746" spans="12:16" x14ac:dyDescent="0.2">
      <c r="L746" s="21">
        <f t="shared" si="66"/>
        <v>0</v>
      </c>
      <c r="M746" s="11">
        <v>7340000</v>
      </c>
      <c r="N746" s="5">
        <f t="shared" si="67"/>
        <v>-133103.44827589841</v>
      </c>
      <c r="O746" s="5">
        <f t="shared" si="68"/>
        <v>4655.1724137931033</v>
      </c>
      <c r="P746" s="5">
        <f t="shared" si="69"/>
        <v>-1596145.3396525688</v>
      </c>
    </row>
    <row r="747" spans="12:16" x14ac:dyDescent="0.2">
      <c r="L747" s="21">
        <f t="shared" si="66"/>
        <v>0</v>
      </c>
      <c r="M747" s="11">
        <v>7350000</v>
      </c>
      <c r="N747" s="5">
        <f t="shared" si="67"/>
        <v>-128448.27586210531</v>
      </c>
      <c r="O747" s="5">
        <f t="shared" si="68"/>
        <v>4655.1724137931033</v>
      </c>
      <c r="P747" s="5">
        <f t="shared" si="69"/>
        <v>-1593483.412322395</v>
      </c>
    </row>
    <row r="748" spans="12:16" x14ac:dyDescent="0.2">
      <c r="L748" s="21">
        <f t="shared" si="66"/>
        <v>0</v>
      </c>
      <c r="M748" s="11">
        <v>7360000</v>
      </c>
      <c r="N748" s="5">
        <f t="shared" si="67"/>
        <v>-123793.10344831221</v>
      </c>
      <c r="O748" s="5">
        <f t="shared" si="68"/>
        <v>4655.1724137931033</v>
      </c>
      <c r="P748" s="5">
        <f t="shared" si="69"/>
        <v>-1590821.4849922212</v>
      </c>
    </row>
    <row r="749" spans="12:16" x14ac:dyDescent="0.2">
      <c r="L749" s="21">
        <f t="shared" si="66"/>
        <v>0</v>
      </c>
      <c r="M749" s="11">
        <v>7370000</v>
      </c>
      <c r="N749" s="5">
        <f t="shared" si="67"/>
        <v>-119137.9310345191</v>
      </c>
      <c r="O749" s="5">
        <f t="shared" si="68"/>
        <v>4655.1724137931033</v>
      </c>
      <c r="P749" s="5">
        <f t="shared" si="69"/>
        <v>-1588159.5576620474</v>
      </c>
    </row>
    <row r="750" spans="12:16" x14ac:dyDescent="0.2">
      <c r="L750" s="21">
        <f t="shared" si="66"/>
        <v>0</v>
      </c>
      <c r="M750" s="11">
        <v>7380000</v>
      </c>
      <c r="N750" s="5">
        <f t="shared" si="67"/>
        <v>-114482.758620726</v>
      </c>
      <c r="O750" s="5">
        <f t="shared" si="68"/>
        <v>4655.1724137931033</v>
      </c>
      <c r="P750" s="5">
        <f t="shared" si="69"/>
        <v>-1585497.6303318737</v>
      </c>
    </row>
    <row r="751" spans="12:16" x14ac:dyDescent="0.2">
      <c r="L751" s="21">
        <f t="shared" si="66"/>
        <v>0</v>
      </c>
      <c r="M751" s="11">
        <v>7390000</v>
      </c>
      <c r="N751" s="5">
        <f t="shared" si="67"/>
        <v>-109827.5862069329</v>
      </c>
      <c r="O751" s="5">
        <f t="shared" si="68"/>
        <v>4655.1724137931033</v>
      </c>
      <c r="P751" s="5">
        <f t="shared" si="69"/>
        <v>-1582835.7030016999</v>
      </c>
    </row>
    <row r="752" spans="12:16" x14ac:dyDescent="0.2">
      <c r="L752" s="21">
        <f t="shared" si="66"/>
        <v>0</v>
      </c>
      <c r="M752" s="11">
        <v>7400000</v>
      </c>
      <c r="N752" s="5">
        <f t="shared" si="67"/>
        <v>-105172.4137931398</v>
      </c>
      <c r="O752" s="5">
        <f t="shared" si="68"/>
        <v>4655.1724137931033</v>
      </c>
      <c r="P752" s="5">
        <f t="shared" si="69"/>
        <v>-1580173.7756715261</v>
      </c>
    </row>
    <row r="753" spans="12:16" x14ac:dyDescent="0.2">
      <c r="L753" s="21">
        <f t="shared" si="66"/>
        <v>0</v>
      </c>
      <c r="M753" s="11">
        <v>7410000</v>
      </c>
      <c r="N753" s="5">
        <f t="shared" si="67"/>
        <v>-100517.2413793467</v>
      </c>
      <c r="O753" s="5">
        <f t="shared" si="68"/>
        <v>4655.1724137931033</v>
      </c>
      <c r="P753" s="5">
        <f t="shared" si="69"/>
        <v>-1577511.8483413523</v>
      </c>
    </row>
    <row r="754" spans="12:16" x14ac:dyDescent="0.2">
      <c r="L754" s="21">
        <f t="shared" si="66"/>
        <v>0</v>
      </c>
      <c r="M754" s="11">
        <v>7420000</v>
      </c>
      <c r="N754" s="5">
        <f t="shared" si="67"/>
        <v>-95862.068965553597</v>
      </c>
      <c r="O754" s="5">
        <f t="shared" si="68"/>
        <v>4655.1724137931033</v>
      </c>
      <c r="P754" s="5">
        <f t="shared" si="69"/>
        <v>-1574849.9210111785</v>
      </c>
    </row>
    <row r="755" spans="12:16" x14ac:dyDescent="0.2">
      <c r="L755" s="21">
        <f t="shared" si="66"/>
        <v>0</v>
      </c>
      <c r="M755" s="11">
        <v>7430000</v>
      </c>
      <c r="N755" s="5">
        <f t="shared" si="67"/>
        <v>-91206.896551760496</v>
      </c>
      <c r="O755" s="5">
        <f t="shared" si="68"/>
        <v>4655.1724137931033</v>
      </c>
      <c r="P755" s="5">
        <f t="shared" si="69"/>
        <v>-1572187.9936810047</v>
      </c>
    </row>
    <row r="756" spans="12:16" x14ac:dyDescent="0.2">
      <c r="L756" s="21">
        <f t="shared" si="66"/>
        <v>0</v>
      </c>
      <c r="M756" s="11">
        <v>7440000</v>
      </c>
      <c r="N756" s="5">
        <f t="shared" si="67"/>
        <v>-86551.724137967394</v>
      </c>
      <c r="O756" s="5">
        <f t="shared" si="68"/>
        <v>4655.1724137931033</v>
      </c>
      <c r="P756" s="5">
        <f t="shared" si="69"/>
        <v>-1569526.066350831</v>
      </c>
    </row>
    <row r="757" spans="12:16" x14ac:dyDescent="0.2">
      <c r="L757" s="21">
        <f t="shared" si="66"/>
        <v>0</v>
      </c>
      <c r="M757" s="11">
        <v>7450000</v>
      </c>
      <c r="N757" s="5">
        <f t="shared" si="67"/>
        <v>-81896.551724174293</v>
      </c>
      <c r="O757" s="5">
        <f t="shared" si="68"/>
        <v>4655.1724137931033</v>
      </c>
      <c r="P757" s="5">
        <f t="shared" si="69"/>
        <v>-1566864.1390206572</v>
      </c>
    </row>
    <row r="758" spans="12:16" x14ac:dyDescent="0.2">
      <c r="L758" s="21">
        <f t="shared" si="66"/>
        <v>0</v>
      </c>
      <c r="M758" s="11">
        <v>7460000</v>
      </c>
      <c r="N758" s="5">
        <f t="shared" si="67"/>
        <v>-77241.379310381191</v>
      </c>
      <c r="O758" s="5">
        <f t="shared" si="68"/>
        <v>4655.1724137931033</v>
      </c>
      <c r="P758" s="5">
        <f t="shared" si="69"/>
        <v>-1564202.2116904834</v>
      </c>
    </row>
    <row r="759" spans="12:16" x14ac:dyDescent="0.2">
      <c r="L759" s="21">
        <f t="shared" si="66"/>
        <v>0</v>
      </c>
      <c r="M759" s="11">
        <v>7470000</v>
      </c>
      <c r="N759" s="5">
        <f t="shared" si="67"/>
        <v>-72586.20689658809</v>
      </c>
      <c r="O759" s="5">
        <f t="shared" si="68"/>
        <v>4655.1724137931033</v>
      </c>
      <c r="P759" s="5">
        <f t="shared" si="69"/>
        <v>-1561540.2843603096</v>
      </c>
    </row>
    <row r="760" spans="12:16" x14ac:dyDescent="0.2">
      <c r="L760" s="21">
        <f t="shared" si="66"/>
        <v>0</v>
      </c>
      <c r="M760" s="11">
        <v>7480000</v>
      </c>
      <c r="N760" s="5">
        <f t="shared" si="67"/>
        <v>-67931.034482794988</v>
      </c>
      <c r="O760" s="5">
        <f t="shared" si="68"/>
        <v>4655.1724137931033</v>
      </c>
      <c r="P760" s="5">
        <f t="shared" si="69"/>
        <v>-1558878.3570301358</v>
      </c>
    </row>
    <row r="761" spans="12:16" x14ac:dyDescent="0.2">
      <c r="L761" s="21">
        <f t="shared" si="66"/>
        <v>0</v>
      </c>
      <c r="M761" s="11">
        <v>7490000</v>
      </c>
      <c r="N761" s="5">
        <f t="shared" si="67"/>
        <v>-63275.862069001887</v>
      </c>
      <c r="O761" s="5">
        <f t="shared" si="68"/>
        <v>4655.1724137931033</v>
      </c>
      <c r="P761" s="5">
        <f t="shared" si="69"/>
        <v>-1556216.429699962</v>
      </c>
    </row>
    <row r="762" spans="12:16" x14ac:dyDescent="0.2">
      <c r="L762" s="21">
        <f t="shared" si="66"/>
        <v>0</v>
      </c>
      <c r="M762" s="11">
        <v>7500000</v>
      </c>
      <c r="N762" s="5">
        <f t="shared" si="67"/>
        <v>-58620.689655208786</v>
      </c>
      <c r="O762" s="5">
        <f t="shared" si="68"/>
        <v>4655.1724137931033</v>
      </c>
      <c r="P762" s="5">
        <f t="shared" si="69"/>
        <v>-1553554.5023697882</v>
      </c>
    </row>
    <row r="763" spans="12:16" x14ac:dyDescent="0.2">
      <c r="L763" s="21">
        <f t="shared" si="66"/>
        <v>0</v>
      </c>
      <c r="M763" s="11">
        <v>7510000</v>
      </c>
      <c r="N763" s="5">
        <f t="shared" si="67"/>
        <v>-53965.517241415684</v>
      </c>
      <c r="O763" s="5">
        <f t="shared" si="68"/>
        <v>4655.1724137931033</v>
      </c>
      <c r="P763" s="5">
        <f t="shared" si="69"/>
        <v>-1550892.5750396145</v>
      </c>
    </row>
    <row r="764" spans="12:16" x14ac:dyDescent="0.2">
      <c r="L764" s="21">
        <f t="shared" si="66"/>
        <v>0</v>
      </c>
      <c r="M764" s="11">
        <v>7520000</v>
      </c>
      <c r="N764" s="5">
        <f t="shared" si="67"/>
        <v>-49310.344827622583</v>
      </c>
      <c r="O764" s="5">
        <f t="shared" si="68"/>
        <v>4655.1724137931033</v>
      </c>
      <c r="P764" s="5">
        <f t="shared" si="69"/>
        <v>-1548230.6477094407</v>
      </c>
    </row>
    <row r="765" spans="12:16" x14ac:dyDescent="0.2">
      <c r="L765" s="21">
        <f t="shared" si="66"/>
        <v>0</v>
      </c>
      <c r="M765" s="11">
        <v>7530000</v>
      </c>
      <c r="N765" s="5">
        <f t="shared" si="67"/>
        <v>-44655.172413829481</v>
      </c>
      <c r="O765" s="5">
        <f t="shared" si="68"/>
        <v>4655.1724137931033</v>
      </c>
      <c r="P765" s="5">
        <f t="shared" si="69"/>
        <v>-1545568.7203792669</v>
      </c>
    </row>
    <row r="766" spans="12:16" x14ac:dyDescent="0.2">
      <c r="L766" s="21">
        <f t="shared" si="66"/>
        <v>0</v>
      </c>
      <c r="M766" s="11">
        <v>7540000</v>
      </c>
      <c r="N766" s="5">
        <f t="shared" si="67"/>
        <v>-40000.00000003638</v>
      </c>
      <c r="O766" s="5">
        <f t="shared" si="68"/>
        <v>4655.1724137931033</v>
      </c>
      <c r="P766" s="5">
        <f t="shared" si="69"/>
        <v>-1542906.7930490931</v>
      </c>
    </row>
    <row r="767" spans="12:16" x14ac:dyDescent="0.2">
      <c r="L767" s="21">
        <f t="shared" si="66"/>
        <v>0</v>
      </c>
      <c r="M767" s="11">
        <v>7550000</v>
      </c>
      <c r="N767" s="5">
        <f t="shared" si="67"/>
        <v>-35344.827586243278</v>
      </c>
      <c r="O767" s="5">
        <f t="shared" si="68"/>
        <v>4655.1724137931033</v>
      </c>
      <c r="P767" s="5">
        <f t="shared" si="69"/>
        <v>-1540244.8657189193</v>
      </c>
    </row>
    <row r="768" spans="12:16" x14ac:dyDescent="0.2">
      <c r="L768" s="21">
        <f t="shared" si="66"/>
        <v>0</v>
      </c>
      <c r="M768" s="11">
        <v>7560000</v>
      </c>
      <c r="N768" s="5">
        <f t="shared" si="67"/>
        <v>-30689.655172450177</v>
      </c>
      <c r="O768" s="5">
        <f t="shared" si="68"/>
        <v>4655.1724137931033</v>
      </c>
      <c r="P768" s="5">
        <f t="shared" si="69"/>
        <v>-1537582.9383887455</v>
      </c>
    </row>
    <row r="769" spans="12:16" x14ac:dyDescent="0.2">
      <c r="L769" s="21">
        <f t="shared" si="66"/>
        <v>0</v>
      </c>
      <c r="M769" s="11">
        <v>7570000</v>
      </c>
      <c r="N769" s="5">
        <f t="shared" si="67"/>
        <v>-26034.482758657075</v>
      </c>
      <c r="O769" s="5">
        <f t="shared" si="68"/>
        <v>4655.1724137931033</v>
      </c>
      <c r="P769" s="5">
        <f t="shared" si="69"/>
        <v>-1534921.0110585717</v>
      </c>
    </row>
    <row r="770" spans="12:16" x14ac:dyDescent="0.2">
      <c r="L770" s="21">
        <f t="shared" si="66"/>
        <v>0</v>
      </c>
      <c r="M770" s="11">
        <v>7580000</v>
      </c>
      <c r="N770" s="5">
        <f t="shared" si="67"/>
        <v>-21379.310344863974</v>
      </c>
      <c r="O770" s="5">
        <f t="shared" si="68"/>
        <v>4655.1724137931033</v>
      </c>
      <c r="P770" s="5">
        <f t="shared" si="69"/>
        <v>-1532259.083728398</v>
      </c>
    </row>
    <row r="771" spans="12:16" x14ac:dyDescent="0.2">
      <c r="L771" s="21">
        <f t="shared" si="66"/>
        <v>0</v>
      </c>
      <c r="M771" s="11">
        <v>7590000</v>
      </c>
      <c r="N771" s="5">
        <f t="shared" si="67"/>
        <v>-16724.137931070873</v>
      </c>
      <c r="O771" s="5">
        <f t="shared" si="68"/>
        <v>4655.1724137931033</v>
      </c>
      <c r="P771" s="5">
        <f t="shared" si="69"/>
        <v>-1529597.1563982242</v>
      </c>
    </row>
    <row r="772" spans="12:16" x14ac:dyDescent="0.2">
      <c r="L772" s="21">
        <f t="shared" si="66"/>
        <v>0</v>
      </c>
      <c r="M772" s="11">
        <v>7600000</v>
      </c>
      <c r="N772" s="5">
        <f t="shared" si="67"/>
        <v>-12068.965517277769</v>
      </c>
      <c r="O772" s="5">
        <f t="shared" si="68"/>
        <v>4655.1724137931033</v>
      </c>
      <c r="P772" s="5">
        <f t="shared" si="69"/>
        <v>-1526935.2290680504</v>
      </c>
    </row>
    <row r="773" spans="12:16" x14ac:dyDescent="0.2">
      <c r="L773" s="21">
        <f t="shared" si="66"/>
        <v>0</v>
      </c>
      <c r="M773" s="11">
        <v>7610000</v>
      </c>
      <c r="N773" s="5">
        <f t="shared" si="67"/>
        <v>-7413.7931034846661</v>
      </c>
      <c r="O773" s="5">
        <f t="shared" si="68"/>
        <v>4655.1724137931033</v>
      </c>
      <c r="P773" s="5">
        <f t="shared" si="69"/>
        <v>-1524273.3017378766</v>
      </c>
    </row>
    <row r="774" spans="12:16" x14ac:dyDescent="0.2">
      <c r="L774" s="21">
        <f t="shared" si="66"/>
        <v>0</v>
      </c>
      <c r="M774" s="11">
        <v>7620000</v>
      </c>
      <c r="N774" s="5">
        <f t="shared" si="67"/>
        <v>-2758.6206896915628</v>
      </c>
      <c r="O774" s="5">
        <f t="shared" si="68"/>
        <v>4655.1724137931033</v>
      </c>
      <c r="P774" s="5">
        <f t="shared" si="69"/>
        <v>-1521611.3744077028</v>
      </c>
    </row>
    <row r="775" spans="12:16" x14ac:dyDescent="0.2">
      <c r="L775" s="21">
        <f t="shared" si="66"/>
        <v>7630000</v>
      </c>
      <c r="M775" s="11">
        <v>7630000</v>
      </c>
      <c r="N775" s="5">
        <f t="shared" si="67"/>
        <v>1896.5517241015405</v>
      </c>
      <c r="O775" s="5">
        <f t="shared" si="68"/>
        <v>4655.1724137931033</v>
      </c>
      <c r="P775" s="5">
        <f t="shared" si="69"/>
        <v>-1518949.447077529</v>
      </c>
    </row>
    <row r="776" spans="12:16" x14ac:dyDescent="0.2">
      <c r="L776" s="21">
        <f t="shared" si="66"/>
        <v>0</v>
      </c>
      <c r="M776" s="11">
        <v>7640000</v>
      </c>
      <c r="N776" s="5">
        <f t="shared" si="67"/>
        <v>6551.7241378946437</v>
      </c>
      <c r="O776" s="5">
        <f t="shared" si="68"/>
        <v>4655.1724137931033</v>
      </c>
      <c r="P776" s="5">
        <f t="shared" si="69"/>
        <v>-1516287.5197473553</v>
      </c>
    </row>
    <row r="777" spans="12:16" x14ac:dyDescent="0.2">
      <c r="L777" s="21">
        <f t="shared" si="66"/>
        <v>0</v>
      </c>
      <c r="M777" s="11">
        <v>7650000</v>
      </c>
      <c r="N777" s="5">
        <f t="shared" si="67"/>
        <v>11206.896551687747</v>
      </c>
      <c r="O777" s="5">
        <f t="shared" si="68"/>
        <v>4655.1724137931033</v>
      </c>
      <c r="P777" s="5">
        <f t="shared" si="69"/>
        <v>-1513625.5924171815</v>
      </c>
    </row>
    <row r="778" spans="12:16" x14ac:dyDescent="0.2">
      <c r="L778" s="21">
        <f t="shared" si="66"/>
        <v>0</v>
      </c>
      <c r="M778" s="11">
        <v>7660000</v>
      </c>
      <c r="N778" s="5">
        <f t="shared" si="67"/>
        <v>15862.06896548085</v>
      </c>
      <c r="O778" s="5">
        <f t="shared" si="68"/>
        <v>4655.1724137931033</v>
      </c>
      <c r="P778" s="5">
        <f t="shared" si="69"/>
        <v>-1510963.6650870077</v>
      </c>
    </row>
    <row r="779" spans="12:16" x14ac:dyDescent="0.2">
      <c r="L779" s="21">
        <f t="shared" si="66"/>
        <v>0</v>
      </c>
      <c r="M779" s="11">
        <v>7670000</v>
      </c>
      <c r="N779" s="5">
        <f t="shared" si="67"/>
        <v>20517.241379273953</v>
      </c>
      <c r="O779" s="5">
        <f t="shared" si="68"/>
        <v>4655.1724137931033</v>
      </c>
      <c r="P779" s="5">
        <f t="shared" si="69"/>
        <v>-1508301.7377568339</v>
      </c>
    </row>
    <row r="780" spans="12:16" x14ac:dyDescent="0.2">
      <c r="L780" s="21">
        <f t="shared" ref="L780:L843" si="70">IF(M780&gt;I$17,0,IF(N779&lt;0,IF(N780&gt;0,M780,0),0))</f>
        <v>0</v>
      </c>
      <c r="M780" s="11">
        <v>7680000</v>
      </c>
      <c r="N780" s="5">
        <f t="shared" si="67"/>
        <v>25172.413793067055</v>
      </c>
      <c r="O780" s="5">
        <f t="shared" si="68"/>
        <v>4655.1724137931033</v>
      </c>
      <c r="P780" s="5">
        <f t="shared" si="69"/>
        <v>-1505639.8104266601</v>
      </c>
    </row>
    <row r="781" spans="12:16" x14ac:dyDescent="0.2">
      <c r="L781" s="21">
        <f t="shared" si="70"/>
        <v>0</v>
      </c>
      <c r="M781" s="11">
        <v>7690000</v>
      </c>
      <c r="N781" s="5">
        <f t="shared" ref="N781:N844" si="71">IF((I$17+1)&lt;=M781,NA(),N780+O781)</f>
        <v>29827.586206860156</v>
      </c>
      <c r="O781" s="5">
        <f t="shared" ref="O781:O844" si="72">IF(M781&gt;I$17,NA(),IF(M781&lt;=G$24,N$5,IF(M781&lt;=G$25,N$6,IF(M781&lt;=G$26,N$7,N$8))))</f>
        <v>4655.1724137931033</v>
      </c>
      <c r="P781" s="5">
        <f t="shared" ref="P781:P844" si="73">IF(M781&gt;I$17,NA(),P780+R$14)</f>
        <v>-1502977.8830964863</v>
      </c>
    </row>
    <row r="782" spans="12:16" x14ac:dyDescent="0.2">
      <c r="L782" s="21">
        <f t="shared" si="70"/>
        <v>0</v>
      </c>
      <c r="M782" s="11">
        <v>7700000</v>
      </c>
      <c r="N782" s="5">
        <f t="shared" si="71"/>
        <v>34482.758620653258</v>
      </c>
      <c r="O782" s="5">
        <f t="shared" si="72"/>
        <v>4655.1724137931033</v>
      </c>
      <c r="P782" s="5">
        <f t="shared" si="73"/>
        <v>-1500315.9557663125</v>
      </c>
    </row>
    <row r="783" spans="12:16" x14ac:dyDescent="0.2">
      <c r="L783" s="21">
        <f t="shared" si="70"/>
        <v>0</v>
      </c>
      <c r="M783" s="11">
        <v>7710000</v>
      </c>
      <c r="N783" s="5">
        <f t="shared" si="71"/>
        <v>39137.931034446359</v>
      </c>
      <c r="O783" s="5">
        <f t="shared" si="72"/>
        <v>4655.1724137931033</v>
      </c>
      <c r="P783" s="5">
        <f t="shared" si="73"/>
        <v>-1497654.0284361388</v>
      </c>
    </row>
    <row r="784" spans="12:16" x14ac:dyDescent="0.2">
      <c r="L784" s="21">
        <f t="shared" si="70"/>
        <v>0</v>
      </c>
      <c r="M784" s="11">
        <v>7720000</v>
      </c>
      <c r="N784" s="5">
        <f t="shared" si="71"/>
        <v>43793.103448239461</v>
      </c>
      <c r="O784" s="5">
        <f t="shared" si="72"/>
        <v>4655.1724137931033</v>
      </c>
      <c r="P784" s="5">
        <f t="shared" si="73"/>
        <v>-1494992.101105965</v>
      </c>
    </row>
    <row r="785" spans="12:16" x14ac:dyDescent="0.2">
      <c r="L785" s="21">
        <f t="shared" si="70"/>
        <v>0</v>
      </c>
      <c r="M785" s="11">
        <v>7730000</v>
      </c>
      <c r="N785" s="5">
        <f t="shared" si="71"/>
        <v>48448.275862032562</v>
      </c>
      <c r="O785" s="5">
        <f t="shared" si="72"/>
        <v>4655.1724137931033</v>
      </c>
      <c r="P785" s="5">
        <f t="shared" si="73"/>
        <v>-1492330.1737757912</v>
      </c>
    </row>
    <row r="786" spans="12:16" x14ac:dyDescent="0.2">
      <c r="L786" s="21">
        <f t="shared" si="70"/>
        <v>0</v>
      </c>
      <c r="M786" s="11">
        <v>7740000</v>
      </c>
      <c r="N786" s="5">
        <f t="shared" si="71"/>
        <v>53103.448275825664</v>
      </c>
      <c r="O786" s="5">
        <f t="shared" si="72"/>
        <v>4655.1724137931033</v>
      </c>
      <c r="P786" s="5">
        <f t="shared" si="73"/>
        <v>-1489668.2464456174</v>
      </c>
    </row>
    <row r="787" spans="12:16" x14ac:dyDescent="0.2">
      <c r="L787" s="21">
        <f t="shared" si="70"/>
        <v>0</v>
      </c>
      <c r="M787" s="11">
        <v>7750000</v>
      </c>
      <c r="N787" s="5">
        <f t="shared" si="71"/>
        <v>57758.620689618765</v>
      </c>
      <c r="O787" s="5">
        <f t="shared" si="72"/>
        <v>4655.1724137931033</v>
      </c>
      <c r="P787" s="5">
        <f t="shared" si="73"/>
        <v>-1487006.3191154436</v>
      </c>
    </row>
    <row r="788" spans="12:16" x14ac:dyDescent="0.2">
      <c r="L788" s="21">
        <f t="shared" si="70"/>
        <v>0</v>
      </c>
      <c r="M788" s="11">
        <v>7760000</v>
      </c>
      <c r="N788" s="5">
        <f t="shared" si="71"/>
        <v>62413.793103411866</v>
      </c>
      <c r="O788" s="5">
        <f t="shared" si="72"/>
        <v>4655.1724137931033</v>
      </c>
      <c r="P788" s="5">
        <f t="shared" si="73"/>
        <v>-1484344.3917852698</v>
      </c>
    </row>
    <row r="789" spans="12:16" x14ac:dyDescent="0.2">
      <c r="L789" s="21">
        <f t="shared" si="70"/>
        <v>0</v>
      </c>
      <c r="M789" s="11">
        <v>7770000</v>
      </c>
      <c r="N789" s="5">
        <f t="shared" si="71"/>
        <v>67068.965517204968</v>
      </c>
      <c r="O789" s="5">
        <f t="shared" si="72"/>
        <v>4655.1724137931033</v>
      </c>
      <c r="P789" s="5">
        <f t="shared" si="73"/>
        <v>-1481682.4644550961</v>
      </c>
    </row>
    <row r="790" spans="12:16" x14ac:dyDescent="0.2">
      <c r="L790" s="21">
        <f t="shared" si="70"/>
        <v>0</v>
      </c>
      <c r="M790" s="11">
        <v>7780000</v>
      </c>
      <c r="N790" s="5">
        <f t="shared" si="71"/>
        <v>71724.137930998069</v>
      </c>
      <c r="O790" s="5">
        <f t="shared" si="72"/>
        <v>4655.1724137931033</v>
      </c>
      <c r="P790" s="5">
        <f t="shared" si="73"/>
        <v>-1479020.5371249223</v>
      </c>
    </row>
    <row r="791" spans="12:16" x14ac:dyDescent="0.2">
      <c r="L791" s="21">
        <f t="shared" si="70"/>
        <v>0</v>
      </c>
      <c r="M791" s="11">
        <v>7790000</v>
      </c>
      <c r="N791" s="5">
        <f t="shared" si="71"/>
        <v>76379.310344791171</v>
      </c>
      <c r="O791" s="5">
        <f t="shared" si="72"/>
        <v>4655.1724137931033</v>
      </c>
      <c r="P791" s="5">
        <f t="shared" si="73"/>
        <v>-1476358.6097947485</v>
      </c>
    </row>
    <row r="792" spans="12:16" x14ac:dyDescent="0.2">
      <c r="L792" s="21">
        <f t="shared" si="70"/>
        <v>0</v>
      </c>
      <c r="M792" s="11">
        <v>7800000</v>
      </c>
      <c r="N792" s="5">
        <f t="shared" si="71"/>
        <v>81034.482758584272</v>
      </c>
      <c r="O792" s="5">
        <f t="shared" si="72"/>
        <v>4655.1724137931033</v>
      </c>
      <c r="P792" s="5">
        <f t="shared" si="73"/>
        <v>-1473696.6824645747</v>
      </c>
    </row>
    <row r="793" spans="12:16" x14ac:dyDescent="0.2">
      <c r="L793" s="21">
        <f t="shared" si="70"/>
        <v>0</v>
      </c>
      <c r="M793" s="11">
        <v>7810000</v>
      </c>
      <c r="N793" s="5">
        <f t="shared" si="71"/>
        <v>85689.655172377374</v>
      </c>
      <c r="O793" s="5">
        <f t="shared" si="72"/>
        <v>4655.1724137931033</v>
      </c>
      <c r="P793" s="5">
        <f t="shared" si="73"/>
        <v>-1471034.7551344009</v>
      </c>
    </row>
    <row r="794" spans="12:16" x14ac:dyDescent="0.2">
      <c r="L794" s="21">
        <f t="shared" si="70"/>
        <v>0</v>
      </c>
      <c r="M794" s="11">
        <v>7820000</v>
      </c>
      <c r="N794" s="5">
        <f t="shared" si="71"/>
        <v>90344.827586170475</v>
      </c>
      <c r="O794" s="5">
        <f t="shared" si="72"/>
        <v>4655.1724137931033</v>
      </c>
      <c r="P794" s="5">
        <f t="shared" si="73"/>
        <v>-1468372.8278042271</v>
      </c>
    </row>
    <row r="795" spans="12:16" x14ac:dyDescent="0.2">
      <c r="L795" s="21">
        <f t="shared" si="70"/>
        <v>0</v>
      </c>
      <c r="M795" s="11">
        <v>7830000</v>
      </c>
      <c r="N795" s="5">
        <f t="shared" si="71"/>
        <v>94999.999999963577</v>
      </c>
      <c r="O795" s="5">
        <f t="shared" si="72"/>
        <v>4655.1724137931033</v>
      </c>
      <c r="P795" s="5">
        <f t="shared" si="73"/>
        <v>-1465710.9004740533</v>
      </c>
    </row>
    <row r="796" spans="12:16" x14ac:dyDescent="0.2">
      <c r="L796" s="21">
        <f t="shared" si="70"/>
        <v>0</v>
      </c>
      <c r="M796" s="11">
        <v>7840000</v>
      </c>
      <c r="N796" s="5">
        <f t="shared" si="71"/>
        <v>99655.172413756678</v>
      </c>
      <c r="O796" s="5">
        <f t="shared" si="72"/>
        <v>4655.1724137931033</v>
      </c>
      <c r="P796" s="5">
        <f t="shared" si="73"/>
        <v>-1463048.9731438796</v>
      </c>
    </row>
    <row r="797" spans="12:16" x14ac:dyDescent="0.2">
      <c r="L797" s="21">
        <f t="shared" si="70"/>
        <v>0</v>
      </c>
      <c r="M797" s="11">
        <v>7850000</v>
      </c>
      <c r="N797" s="5">
        <f t="shared" si="71"/>
        <v>104310.34482754978</v>
      </c>
      <c r="O797" s="5">
        <f t="shared" si="72"/>
        <v>4655.1724137931033</v>
      </c>
      <c r="P797" s="5">
        <f t="shared" si="73"/>
        <v>-1460387.0458137058</v>
      </c>
    </row>
    <row r="798" spans="12:16" x14ac:dyDescent="0.2">
      <c r="L798" s="21">
        <f t="shared" si="70"/>
        <v>0</v>
      </c>
      <c r="M798" s="11">
        <v>7860000</v>
      </c>
      <c r="N798" s="5">
        <f t="shared" si="71"/>
        <v>108965.51724134288</v>
      </c>
      <c r="O798" s="5">
        <f t="shared" si="72"/>
        <v>4655.1724137931033</v>
      </c>
      <c r="P798" s="5">
        <f t="shared" si="73"/>
        <v>-1457725.118483532</v>
      </c>
    </row>
    <row r="799" spans="12:16" x14ac:dyDescent="0.2">
      <c r="L799" s="21">
        <f t="shared" si="70"/>
        <v>0</v>
      </c>
      <c r="M799" s="11">
        <v>7870000</v>
      </c>
      <c r="N799" s="5">
        <f t="shared" si="71"/>
        <v>113620.68965513598</v>
      </c>
      <c r="O799" s="5">
        <f t="shared" si="72"/>
        <v>4655.1724137931033</v>
      </c>
      <c r="P799" s="5">
        <f t="shared" si="73"/>
        <v>-1455063.1911533582</v>
      </c>
    </row>
    <row r="800" spans="12:16" x14ac:dyDescent="0.2">
      <c r="L800" s="21">
        <f t="shared" si="70"/>
        <v>0</v>
      </c>
      <c r="M800" s="11">
        <v>7880000</v>
      </c>
      <c r="N800" s="5">
        <f t="shared" si="71"/>
        <v>118275.86206892908</v>
      </c>
      <c r="O800" s="5">
        <f t="shared" si="72"/>
        <v>4655.1724137931033</v>
      </c>
      <c r="P800" s="5">
        <f t="shared" si="73"/>
        <v>-1452401.2638231844</v>
      </c>
    </row>
    <row r="801" spans="12:16" x14ac:dyDescent="0.2">
      <c r="L801" s="21">
        <f t="shared" si="70"/>
        <v>0</v>
      </c>
      <c r="M801" s="11">
        <v>7890000</v>
      </c>
      <c r="N801" s="5">
        <f t="shared" si="71"/>
        <v>122931.03448272219</v>
      </c>
      <c r="O801" s="5">
        <f t="shared" si="72"/>
        <v>4655.1724137931033</v>
      </c>
      <c r="P801" s="5">
        <f t="shared" si="73"/>
        <v>-1449739.3364930106</v>
      </c>
    </row>
    <row r="802" spans="12:16" x14ac:dyDescent="0.2">
      <c r="L802" s="21">
        <f t="shared" si="70"/>
        <v>0</v>
      </c>
      <c r="M802" s="11">
        <v>7900000</v>
      </c>
      <c r="N802" s="5">
        <f t="shared" si="71"/>
        <v>127586.20689651529</v>
      </c>
      <c r="O802" s="5">
        <f t="shared" si="72"/>
        <v>4655.1724137931033</v>
      </c>
      <c r="P802" s="5">
        <f t="shared" si="73"/>
        <v>-1447077.4091628368</v>
      </c>
    </row>
    <row r="803" spans="12:16" x14ac:dyDescent="0.2">
      <c r="L803" s="21">
        <f t="shared" si="70"/>
        <v>0</v>
      </c>
      <c r="M803" s="11">
        <v>7910000</v>
      </c>
      <c r="N803" s="5">
        <f t="shared" si="71"/>
        <v>132241.3793103084</v>
      </c>
      <c r="O803" s="5">
        <f t="shared" si="72"/>
        <v>4655.1724137931033</v>
      </c>
      <c r="P803" s="5">
        <f t="shared" si="73"/>
        <v>-1444415.4818326631</v>
      </c>
    </row>
    <row r="804" spans="12:16" x14ac:dyDescent="0.2">
      <c r="L804" s="21">
        <f t="shared" si="70"/>
        <v>0</v>
      </c>
      <c r="M804" s="11">
        <v>7920000</v>
      </c>
      <c r="N804" s="5">
        <f t="shared" si="71"/>
        <v>136896.5517241015</v>
      </c>
      <c r="O804" s="5">
        <f t="shared" si="72"/>
        <v>4655.1724137931033</v>
      </c>
      <c r="P804" s="5">
        <f t="shared" si="73"/>
        <v>-1441753.5545024893</v>
      </c>
    </row>
    <row r="805" spans="12:16" x14ac:dyDescent="0.2">
      <c r="L805" s="21">
        <f t="shared" si="70"/>
        <v>0</v>
      </c>
      <c r="M805" s="11">
        <v>7930000</v>
      </c>
      <c r="N805" s="5">
        <f t="shared" si="71"/>
        <v>141551.72413789461</v>
      </c>
      <c r="O805" s="5">
        <f t="shared" si="72"/>
        <v>4655.1724137931033</v>
      </c>
      <c r="P805" s="5">
        <f t="shared" si="73"/>
        <v>-1439091.6271723155</v>
      </c>
    </row>
    <row r="806" spans="12:16" x14ac:dyDescent="0.2">
      <c r="L806" s="21">
        <f t="shared" si="70"/>
        <v>0</v>
      </c>
      <c r="M806" s="11">
        <v>7940000</v>
      </c>
      <c r="N806" s="5">
        <f t="shared" si="71"/>
        <v>146206.89655168771</v>
      </c>
      <c r="O806" s="5">
        <f t="shared" si="72"/>
        <v>4655.1724137931033</v>
      </c>
      <c r="P806" s="5">
        <f t="shared" si="73"/>
        <v>-1436429.6998421417</v>
      </c>
    </row>
    <row r="807" spans="12:16" x14ac:dyDescent="0.2">
      <c r="L807" s="21">
        <f t="shared" si="70"/>
        <v>0</v>
      </c>
      <c r="M807" s="11">
        <v>7950000</v>
      </c>
      <c r="N807" s="5">
        <f t="shared" si="71"/>
        <v>150862.06896548081</v>
      </c>
      <c r="O807" s="5">
        <f t="shared" si="72"/>
        <v>4655.1724137931033</v>
      </c>
      <c r="P807" s="5">
        <f t="shared" si="73"/>
        <v>-1433767.7725119679</v>
      </c>
    </row>
    <row r="808" spans="12:16" x14ac:dyDescent="0.2">
      <c r="L808" s="21">
        <f t="shared" si="70"/>
        <v>0</v>
      </c>
      <c r="M808" s="11">
        <v>7960000</v>
      </c>
      <c r="N808" s="5">
        <f t="shared" si="71"/>
        <v>155517.24137927391</v>
      </c>
      <c r="O808" s="5">
        <f t="shared" si="72"/>
        <v>4655.1724137931033</v>
      </c>
      <c r="P808" s="5">
        <f t="shared" si="73"/>
        <v>-1431105.8451817941</v>
      </c>
    </row>
    <row r="809" spans="12:16" x14ac:dyDescent="0.2">
      <c r="L809" s="21">
        <f t="shared" si="70"/>
        <v>0</v>
      </c>
      <c r="M809" s="11">
        <v>7970000</v>
      </c>
      <c r="N809" s="5">
        <f t="shared" si="71"/>
        <v>160172.41379306701</v>
      </c>
      <c r="O809" s="5">
        <f t="shared" si="72"/>
        <v>4655.1724137931033</v>
      </c>
      <c r="P809" s="5">
        <f t="shared" si="73"/>
        <v>-1428443.9178516204</v>
      </c>
    </row>
    <row r="810" spans="12:16" x14ac:dyDescent="0.2">
      <c r="L810" s="21">
        <f t="shared" si="70"/>
        <v>0</v>
      </c>
      <c r="M810" s="11">
        <v>7980000</v>
      </c>
      <c r="N810" s="5">
        <f t="shared" si="71"/>
        <v>164827.58620686011</v>
      </c>
      <c r="O810" s="5">
        <f t="shared" si="72"/>
        <v>4655.1724137931033</v>
      </c>
      <c r="P810" s="5">
        <f t="shared" si="73"/>
        <v>-1425781.9905214466</v>
      </c>
    </row>
    <row r="811" spans="12:16" x14ac:dyDescent="0.2">
      <c r="L811" s="21">
        <f t="shared" si="70"/>
        <v>0</v>
      </c>
      <c r="M811" s="11">
        <v>7990000</v>
      </c>
      <c r="N811" s="5">
        <f t="shared" si="71"/>
        <v>169482.75862065321</v>
      </c>
      <c r="O811" s="5">
        <f t="shared" si="72"/>
        <v>4655.1724137931033</v>
      </c>
      <c r="P811" s="5">
        <f t="shared" si="73"/>
        <v>-1423120.0631912728</v>
      </c>
    </row>
    <row r="812" spans="12:16" x14ac:dyDescent="0.2">
      <c r="L812" s="21">
        <f t="shared" si="70"/>
        <v>0</v>
      </c>
      <c r="M812" s="11">
        <v>8000000</v>
      </c>
      <c r="N812" s="5">
        <f t="shared" si="71"/>
        <v>174137.93103444632</v>
      </c>
      <c r="O812" s="5">
        <f t="shared" si="72"/>
        <v>4655.1724137931033</v>
      </c>
      <c r="P812" s="5">
        <f t="shared" si="73"/>
        <v>-1420458.135861099</v>
      </c>
    </row>
    <row r="813" spans="12:16" x14ac:dyDescent="0.2">
      <c r="L813" s="21">
        <f t="shared" si="70"/>
        <v>0</v>
      </c>
      <c r="M813" s="11">
        <v>8010000</v>
      </c>
      <c r="N813" s="5">
        <f t="shared" si="71"/>
        <v>178793.10344823942</v>
      </c>
      <c r="O813" s="5">
        <f t="shared" si="72"/>
        <v>4655.1724137931033</v>
      </c>
      <c r="P813" s="5">
        <f t="shared" si="73"/>
        <v>-1417796.2085309252</v>
      </c>
    </row>
    <row r="814" spans="12:16" x14ac:dyDescent="0.2">
      <c r="L814" s="21">
        <f t="shared" si="70"/>
        <v>0</v>
      </c>
      <c r="M814" s="11">
        <v>8020000</v>
      </c>
      <c r="N814" s="5">
        <f t="shared" si="71"/>
        <v>183448.27586203252</v>
      </c>
      <c r="O814" s="5">
        <f t="shared" si="72"/>
        <v>4655.1724137931033</v>
      </c>
      <c r="P814" s="5">
        <f t="shared" si="73"/>
        <v>-1415134.2812007514</v>
      </c>
    </row>
    <row r="815" spans="12:16" x14ac:dyDescent="0.2">
      <c r="L815" s="21">
        <f t="shared" si="70"/>
        <v>0</v>
      </c>
      <c r="M815" s="11">
        <v>8030000</v>
      </c>
      <c r="N815" s="5">
        <f t="shared" si="71"/>
        <v>188103.44827582562</v>
      </c>
      <c r="O815" s="5">
        <f t="shared" si="72"/>
        <v>4655.1724137931033</v>
      </c>
      <c r="P815" s="5">
        <f t="shared" si="73"/>
        <v>-1412472.3538705776</v>
      </c>
    </row>
    <row r="816" spans="12:16" x14ac:dyDescent="0.2">
      <c r="L816" s="21">
        <f t="shared" si="70"/>
        <v>0</v>
      </c>
      <c r="M816" s="11">
        <v>8040000</v>
      </c>
      <c r="N816" s="5">
        <f t="shared" si="71"/>
        <v>192758.62068961872</v>
      </c>
      <c r="O816" s="5">
        <f t="shared" si="72"/>
        <v>4655.1724137931033</v>
      </c>
      <c r="P816" s="5">
        <f t="shared" si="73"/>
        <v>-1409810.4265404039</v>
      </c>
    </row>
    <row r="817" spans="12:16" x14ac:dyDescent="0.2">
      <c r="L817" s="21">
        <f t="shared" si="70"/>
        <v>0</v>
      </c>
      <c r="M817" s="11">
        <v>8050000</v>
      </c>
      <c r="N817" s="5">
        <f t="shared" si="71"/>
        <v>197413.79310341182</v>
      </c>
      <c r="O817" s="5">
        <f t="shared" si="72"/>
        <v>4655.1724137931033</v>
      </c>
      <c r="P817" s="5">
        <f t="shared" si="73"/>
        <v>-1407148.4992102301</v>
      </c>
    </row>
    <row r="818" spans="12:16" x14ac:dyDescent="0.2">
      <c r="L818" s="21">
        <f t="shared" si="70"/>
        <v>0</v>
      </c>
      <c r="M818" s="11">
        <v>8060000</v>
      </c>
      <c r="N818" s="5">
        <f t="shared" si="71"/>
        <v>202068.96551720492</v>
      </c>
      <c r="O818" s="5">
        <f t="shared" si="72"/>
        <v>4655.1724137931033</v>
      </c>
      <c r="P818" s="5">
        <f t="shared" si="73"/>
        <v>-1404486.5718800563</v>
      </c>
    </row>
    <row r="819" spans="12:16" x14ac:dyDescent="0.2">
      <c r="L819" s="21">
        <f t="shared" si="70"/>
        <v>0</v>
      </c>
      <c r="M819" s="11">
        <v>8070000</v>
      </c>
      <c r="N819" s="5">
        <f t="shared" si="71"/>
        <v>206724.13793099803</v>
      </c>
      <c r="O819" s="5">
        <f t="shared" si="72"/>
        <v>4655.1724137931033</v>
      </c>
      <c r="P819" s="5">
        <f t="shared" si="73"/>
        <v>-1401824.6445498825</v>
      </c>
    </row>
    <row r="820" spans="12:16" x14ac:dyDescent="0.2">
      <c r="L820" s="21">
        <f t="shared" si="70"/>
        <v>0</v>
      </c>
      <c r="M820" s="11">
        <v>8080000</v>
      </c>
      <c r="N820" s="5">
        <f t="shared" si="71"/>
        <v>211379.31034479113</v>
      </c>
      <c r="O820" s="5">
        <f t="shared" si="72"/>
        <v>4655.1724137931033</v>
      </c>
      <c r="P820" s="5">
        <f t="shared" si="73"/>
        <v>-1399162.7172197087</v>
      </c>
    </row>
    <row r="821" spans="12:16" x14ac:dyDescent="0.2">
      <c r="L821" s="21">
        <f t="shared" si="70"/>
        <v>0</v>
      </c>
      <c r="M821" s="11">
        <v>8090000</v>
      </c>
      <c r="N821" s="5">
        <f t="shared" si="71"/>
        <v>216034.48275858423</v>
      </c>
      <c r="O821" s="5">
        <f t="shared" si="72"/>
        <v>4655.1724137931033</v>
      </c>
      <c r="P821" s="5">
        <f t="shared" si="73"/>
        <v>-1396500.7898895349</v>
      </c>
    </row>
    <row r="822" spans="12:16" x14ac:dyDescent="0.2">
      <c r="L822" s="21">
        <f t="shared" si="70"/>
        <v>0</v>
      </c>
      <c r="M822" s="11">
        <v>8100000</v>
      </c>
      <c r="N822" s="5">
        <f t="shared" si="71"/>
        <v>220689.65517237733</v>
      </c>
      <c r="O822" s="5">
        <f t="shared" si="72"/>
        <v>4655.1724137931033</v>
      </c>
      <c r="P822" s="5">
        <f t="shared" si="73"/>
        <v>-1393838.8625593612</v>
      </c>
    </row>
    <row r="823" spans="12:16" x14ac:dyDescent="0.2">
      <c r="L823" s="21">
        <f t="shared" si="70"/>
        <v>0</v>
      </c>
      <c r="M823" s="11">
        <v>8110000</v>
      </c>
      <c r="N823" s="5">
        <f t="shared" si="71"/>
        <v>225344.82758617043</v>
      </c>
      <c r="O823" s="5">
        <f t="shared" si="72"/>
        <v>4655.1724137931033</v>
      </c>
      <c r="P823" s="5">
        <f t="shared" si="73"/>
        <v>-1391176.9352291874</v>
      </c>
    </row>
    <row r="824" spans="12:16" x14ac:dyDescent="0.2">
      <c r="L824" s="21">
        <f t="shared" si="70"/>
        <v>0</v>
      </c>
      <c r="M824" s="11">
        <v>8120000</v>
      </c>
      <c r="N824" s="5">
        <f t="shared" si="71"/>
        <v>229999.99999996353</v>
      </c>
      <c r="O824" s="5">
        <f t="shared" si="72"/>
        <v>4655.1724137931033</v>
      </c>
      <c r="P824" s="5">
        <f t="shared" si="73"/>
        <v>-1388515.0078990136</v>
      </c>
    </row>
    <row r="825" spans="12:16" x14ac:dyDescent="0.2">
      <c r="L825" s="21">
        <f t="shared" si="70"/>
        <v>0</v>
      </c>
      <c r="M825" s="11">
        <v>8130000</v>
      </c>
      <c r="N825" s="5">
        <f t="shared" si="71"/>
        <v>234655.17241375663</v>
      </c>
      <c r="O825" s="5">
        <f t="shared" si="72"/>
        <v>4655.1724137931033</v>
      </c>
      <c r="P825" s="5">
        <f t="shared" si="73"/>
        <v>-1385853.0805688398</v>
      </c>
    </row>
    <row r="826" spans="12:16" x14ac:dyDescent="0.2">
      <c r="L826" s="21">
        <f t="shared" si="70"/>
        <v>0</v>
      </c>
      <c r="M826" s="11">
        <v>8140000</v>
      </c>
      <c r="N826" s="5">
        <f t="shared" si="71"/>
        <v>239310.34482754974</v>
      </c>
      <c r="O826" s="5">
        <f t="shared" si="72"/>
        <v>4655.1724137931033</v>
      </c>
      <c r="P826" s="5">
        <f t="shared" si="73"/>
        <v>-1383191.153238666</v>
      </c>
    </row>
    <row r="827" spans="12:16" x14ac:dyDescent="0.2">
      <c r="L827" s="21">
        <f t="shared" si="70"/>
        <v>0</v>
      </c>
      <c r="M827" s="11">
        <v>8150000</v>
      </c>
      <c r="N827" s="5">
        <f t="shared" si="71"/>
        <v>243965.51724134284</v>
      </c>
      <c r="O827" s="5">
        <f t="shared" si="72"/>
        <v>4655.1724137931033</v>
      </c>
      <c r="P827" s="5">
        <f t="shared" si="73"/>
        <v>-1380529.2259084922</v>
      </c>
    </row>
    <row r="828" spans="12:16" x14ac:dyDescent="0.2">
      <c r="L828" s="21">
        <f t="shared" si="70"/>
        <v>0</v>
      </c>
      <c r="M828" s="11">
        <v>8160000</v>
      </c>
      <c r="N828" s="5">
        <f t="shared" si="71"/>
        <v>248620.68965513594</v>
      </c>
      <c r="O828" s="5">
        <f t="shared" si="72"/>
        <v>4655.1724137931033</v>
      </c>
      <c r="P828" s="5">
        <f t="shared" si="73"/>
        <v>-1377867.2985783184</v>
      </c>
    </row>
    <row r="829" spans="12:16" x14ac:dyDescent="0.2">
      <c r="L829" s="21">
        <f t="shared" si="70"/>
        <v>0</v>
      </c>
      <c r="M829" s="11">
        <v>8170000</v>
      </c>
      <c r="N829" s="5">
        <f t="shared" si="71"/>
        <v>253275.86206892904</v>
      </c>
      <c r="O829" s="5">
        <f t="shared" si="72"/>
        <v>4655.1724137931033</v>
      </c>
      <c r="P829" s="5">
        <f t="shared" si="73"/>
        <v>-1375205.3712481447</v>
      </c>
    </row>
    <row r="830" spans="12:16" x14ac:dyDescent="0.2">
      <c r="L830" s="21">
        <f t="shared" si="70"/>
        <v>0</v>
      </c>
      <c r="M830" s="11">
        <v>8180000</v>
      </c>
      <c r="N830" s="5">
        <f t="shared" si="71"/>
        <v>257931.03448272214</v>
      </c>
      <c r="O830" s="5">
        <f t="shared" si="72"/>
        <v>4655.1724137931033</v>
      </c>
      <c r="P830" s="5">
        <f t="shared" si="73"/>
        <v>-1372543.4439179709</v>
      </c>
    </row>
    <row r="831" spans="12:16" x14ac:dyDescent="0.2">
      <c r="L831" s="21">
        <f t="shared" si="70"/>
        <v>0</v>
      </c>
      <c r="M831" s="11">
        <v>8190000</v>
      </c>
      <c r="N831" s="5">
        <f t="shared" si="71"/>
        <v>262586.20689651527</v>
      </c>
      <c r="O831" s="5">
        <f t="shared" si="72"/>
        <v>4655.1724137931033</v>
      </c>
      <c r="P831" s="5">
        <f t="shared" si="73"/>
        <v>-1369881.5165877971</v>
      </c>
    </row>
    <row r="832" spans="12:16" x14ac:dyDescent="0.2">
      <c r="L832" s="21">
        <f t="shared" si="70"/>
        <v>0</v>
      </c>
      <c r="M832" s="11">
        <v>8200000</v>
      </c>
      <c r="N832" s="5">
        <f t="shared" si="71"/>
        <v>267241.37931030837</v>
      </c>
      <c r="O832" s="5">
        <f t="shared" si="72"/>
        <v>4655.1724137931033</v>
      </c>
      <c r="P832" s="5">
        <f t="shared" si="73"/>
        <v>-1367219.5892576233</v>
      </c>
    </row>
    <row r="833" spans="12:16" x14ac:dyDescent="0.2">
      <c r="L833" s="21">
        <f t="shared" si="70"/>
        <v>0</v>
      </c>
      <c r="M833" s="11">
        <v>8210000</v>
      </c>
      <c r="N833" s="5">
        <f t="shared" si="71"/>
        <v>271896.55172410147</v>
      </c>
      <c r="O833" s="5">
        <f t="shared" si="72"/>
        <v>4655.1724137931033</v>
      </c>
      <c r="P833" s="5">
        <f t="shared" si="73"/>
        <v>-1364557.6619274495</v>
      </c>
    </row>
    <row r="834" spans="12:16" x14ac:dyDescent="0.2">
      <c r="L834" s="21">
        <f t="shared" si="70"/>
        <v>0</v>
      </c>
      <c r="M834" s="11">
        <v>8220000</v>
      </c>
      <c r="N834" s="5">
        <f t="shared" si="71"/>
        <v>276551.72413789458</v>
      </c>
      <c r="O834" s="5">
        <f t="shared" si="72"/>
        <v>4655.1724137931033</v>
      </c>
      <c r="P834" s="5">
        <f t="shared" si="73"/>
        <v>-1361895.7345972757</v>
      </c>
    </row>
    <row r="835" spans="12:16" x14ac:dyDescent="0.2">
      <c r="L835" s="21">
        <f t="shared" si="70"/>
        <v>0</v>
      </c>
      <c r="M835" s="11">
        <v>8230000</v>
      </c>
      <c r="N835" s="5">
        <f t="shared" si="71"/>
        <v>281206.89655168768</v>
      </c>
      <c r="O835" s="5">
        <f t="shared" si="72"/>
        <v>4655.1724137931033</v>
      </c>
      <c r="P835" s="5">
        <f t="shared" si="73"/>
        <v>-1359233.8072671019</v>
      </c>
    </row>
    <row r="836" spans="12:16" x14ac:dyDescent="0.2">
      <c r="L836" s="21">
        <f t="shared" si="70"/>
        <v>0</v>
      </c>
      <c r="M836" s="11">
        <v>8240000</v>
      </c>
      <c r="N836" s="5">
        <f t="shared" si="71"/>
        <v>285862.06896548078</v>
      </c>
      <c r="O836" s="5">
        <f t="shared" si="72"/>
        <v>4655.1724137931033</v>
      </c>
      <c r="P836" s="5">
        <f t="shared" si="73"/>
        <v>-1356571.8799369282</v>
      </c>
    </row>
    <row r="837" spans="12:16" x14ac:dyDescent="0.2">
      <c r="L837" s="21">
        <f t="shared" si="70"/>
        <v>0</v>
      </c>
      <c r="M837" s="11">
        <v>8250000</v>
      </c>
      <c r="N837" s="5">
        <f t="shared" si="71"/>
        <v>290517.24137927388</v>
      </c>
      <c r="O837" s="5">
        <f t="shared" si="72"/>
        <v>4655.1724137931033</v>
      </c>
      <c r="P837" s="5">
        <f t="shared" si="73"/>
        <v>-1353909.9526067544</v>
      </c>
    </row>
    <row r="838" spans="12:16" x14ac:dyDescent="0.2">
      <c r="L838" s="21">
        <f t="shared" si="70"/>
        <v>0</v>
      </c>
      <c r="M838" s="11">
        <v>8260000</v>
      </c>
      <c r="N838" s="5">
        <f t="shared" si="71"/>
        <v>295172.41379306698</v>
      </c>
      <c r="O838" s="5">
        <f t="shared" si="72"/>
        <v>4655.1724137931033</v>
      </c>
      <c r="P838" s="5">
        <f t="shared" si="73"/>
        <v>-1351248.0252765806</v>
      </c>
    </row>
    <row r="839" spans="12:16" x14ac:dyDescent="0.2">
      <c r="L839" s="21">
        <f t="shared" si="70"/>
        <v>0</v>
      </c>
      <c r="M839" s="11">
        <v>8270000</v>
      </c>
      <c r="N839" s="5">
        <f t="shared" si="71"/>
        <v>299827.58620686008</v>
      </c>
      <c r="O839" s="5">
        <f t="shared" si="72"/>
        <v>4655.1724137931033</v>
      </c>
      <c r="P839" s="5">
        <f t="shared" si="73"/>
        <v>-1348586.0979464068</v>
      </c>
    </row>
    <row r="840" spans="12:16" x14ac:dyDescent="0.2">
      <c r="L840" s="21">
        <f t="shared" si="70"/>
        <v>0</v>
      </c>
      <c r="M840" s="11">
        <v>8280000</v>
      </c>
      <c r="N840" s="5">
        <f t="shared" si="71"/>
        <v>304482.75862065319</v>
      </c>
      <c r="O840" s="5">
        <f t="shared" si="72"/>
        <v>4655.1724137931033</v>
      </c>
      <c r="P840" s="5">
        <f t="shared" si="73"/>
        <v>-1345924.170616233</v>
      </c>
    </row>
    <row r="841" spans="12:16" x14ac:dyDescent="0.2">
      <c r="L841" s="21">
        <f t="shared" si="70"/>
        <v>0</v>
      </c>
      <c r="M841" s="11">
        <v>8290000</v>
      </c>
      <c r="N841" s="5">
        <f t="shared" si="71"/>
        <v>309137.93103444629</v>
      </c>
      <c r="O841" s="5">
        <f t="shared" si="72"/>
        <v>4655.1724137931033</v>
      </c>
      <c r="P841" s="5">
        <f t="shared" si="73"/>
        <v>-1343262.2432860592</v>
      </c>
    </row>
    <row r="842" spans="12:16" x14ac:dyDescent="0.2">
      <c r="L842" s="21">
        <f t="shared" si="70"/>
        <v>0</v>
      </c>
      <c r="M842" s="11">
        <v>8300000</v>
      </c>
      <c r="N842" s="5">
        <f t="shared" si="71"/>
        <v>313793.10344823939</v>
      </c>
      <c r="O842" s="5">
        <f t="shared" si="72"/>
        <v>4655.1724137931033</v>
      </c>
      <c r="P842" s="5">
        <f t="shared" si="73"/>
        <v>-1340600.3159558855</v>
      </c>
    </row>
    <row r="843" spans="12:16" x14ac:dyDescent="0.2">
      <c r="L843" s="21">
        <f t="shared" si="70"/>
        <v>0</v>
      </c>
      <c r="M843" s="11">
        <v>8310000</v>
      </c>
      <c r="N843" s="5">
        <f t="shared" si="71"/>
        <v>318448.27586203249</v>
      </c>
      <c r="O843" s="5">
        <f t="shared" si="72"/>
        <v>4655.1724137931033</v>
      </c>
      <c r="P843" s="5">
        <f t="shared" si="73"/>
        <v>-1337938.3886257117</v>
      </c>
    </row>
    <row r="844" spans="12:16" x14ac:dyDescent="0.2">
      <c r="L844" s="21">
        <f t="shared" ref="L844:L907" si="74">IF(M844&gt;I$17,0,IF(N843&lt;0,IF(N844&gt;0,M844,0),0))</f>
        <v>0</v>
      </c>
      <c r="M844" s="11">
        <v>8320000</v>
      </c>
      <c r="N844" s="5">
        <f t="shared" si="71"/>
        <v>323103.44827582559</v>
      </c>
      <c r="O844" s="5">
        <f t="shared" si="72"/>
        <v>4655.1724137931033</v>
      </c>
      <c r="P844" s="5">
        <f t="shared" si="73"/>
        <v>-1335276.4612955379</v>
      </c>
    </row>
    <row r="845" spans="12:16" x14ac:dyDescent="0.2">
      <c r="L845" s="21">
        <f t="shared" si="74"/>
        <v>0</v>
      </c>
      <c r="M845" s="11">
        <v>8330000</v>
      </c>
      <c r="N845" s="5">
        <f t="shared" ref="N845:N908" si="75">IF((I$17+1)&lt;=M845,NA(),N844+O845)</f>
        <v>327758.62068961869</v>
      </c>
      <c r="O845" s="5">
        <f t="shared" ref="O845:O908" si="76">IF(M845&gt;I$17,NA(),IF(M845&lt;=G$24,N$5,IF(M845&lt;=G$25,N$6,IF(M845&lt;=G$26,N$7,N$8))))</f>
        <v>4655.1724137931033</v>
      </c>
      <c r="P845" s="5">
        <f t="shared" ref="P845:P908" si="77">IF(M845&gt;I$17,NA(),P844+R$14)</f>
        <v>-1332614.5339653641</v>
      </c>
    </row>
    <row r="846" spans="12:16" x14ac:dyDescent="0.2">
      <c r="L846" s="21">
        <f t="shared" si="74"/>
        <v>0</v>
      </c>
      <c r="M846" s="11">
        <v>8340000</v>
      </c>
      <c r="N846" s="5">
        <f t="shared" si="75"/>
        <v>332413.79310341179</v>
      </c>
      <c r="O846" s="5">
        <f t="shared" si="76"/>
        <v>4655.1724137931033</v>
      </c>
      <c r="P846" s="5">
        <f t="shared" si="77"/>
        <v>-1329952.6066351903</v>
      </c>
    </row>
    <row r="847" spans="12:16" x14ac:dyDescent="0.2">
      <c r="L847" s="21">
        <f t="shared" si="74"/>
        <v>0</v>
      </c>
      <c r="M847" s="11">
        <v>8350000</v>
      </c>
      <c r="N847" s="5">
        <f t="shared" si="75"/>
        <v>337068.9655172049</v>
      </c>
      <c r="O847" s="5">
        <f t="shared" si="76"/>
        <v>4655.1724137931033</v>
      </c>
      <c r="P847" s="5">
        <f t="shared" si="77"/>
        <v>-1327290.6793050165</v>
      </c>
    </row>
    <row r="848" spans="12:16" x14ac:dyDescent="0.2">
      <c r="L848" s="21">
        <f t="shared" si="74"/>
        <v>0</v>
      </c>
      <c r="M848" s="11">
        <v>8360000</v>
      </c>
      <c r="N848" s="5">
        <f t="shared" si="75"/>
        <v>341724.137930998</v>
      </c>
      <c r="O848" s="5">
        <f t="shared" si="76"/>
        <v>4655.1724137931033</v>
      </c>
      <c r="P848" s="5">
        <f t="shared" si="77"/>
        <v>-1324628.7519748427</v>
      </c>
    </row>
    <row r="849" spans="12:16" x14ac:dyDescent="0.2">
      <c r="L849" s="21">
        <f t="shared" si="74"/>
        <v>0</v>
      </c>
      <c r="M849" s="11">
        <v>8370000</v>
      </c>
      <c r="N849" s="5">
        <f t="shared" si="75"/>
        <v>346379.3103447911</v>
      </c>
      <c r="O849" s="5">
        <f t="shared" si="76"/>
        <v>4655.1724137931033</v>
      </c>
      <c r="P849" s="5">
        <f t="shared" si="77"/>
        <v>-1321966.824644669</v>
      </c>
    </row>
    <row r="850" spans="12:16" x14ac:dyDescent="0.2">
      <c r="L850" s="21">
        <f t="shared" si="74"/>
        <v>0</v>
      </c>
      <c r="M850" s="11">
        <v>8380000</v>
      </c>
      <c r="N850" s="5">
        <f t="shared" si="75"/>
        <v>351034.4827585842</v>
      </c>
      <c r="O850" s="5">
        <f t="shared" si="76"/>
        <v>4655.1724137931033</v>
      </c>
      <c r="P850" s="5">
        <f t="shared" si="77"/>
        <v>-1319304.8973144952</v>
      </c>
    </row>
    <row r="851" spans="12:16" x14ac:dyDescent="0.2">
      <c r="L851" s="21">
        <f t="shared" si="74"/>
        <v>0</v>
      </c>
      <c r="M851" s="11">
        <v>8390000</v>
      </c>
      <c r="N851" s="5">
        <f t="shared" si="75"/>
        <v>355689.6551723773</v>
      </c>
      <c r="O851" s="5">
        <f t="shared" si="76"/>
        <v>4655.1724137931033</v>
      </c>
      <c r="P851" s="5">
        <f t="shared" si="77"/>
        <v>-1316642.9699843214</v>
      </c>
    </row>
    <row r="852" spans="12:16" x14ac:dyDescent="0.2">
      <c r="L852" s="21">
        <f t="shared" si="74"/>
        <v>0</v>
      </c>
      <c r="M852" s="11">
        <v>8400000</v>
      </c>
      <c r="N852" s="5">
        <f t="shared" si="75"/>
        <v>360344.8275861704</v>
      </c>
      <c r="O852" s="5">
        <f t="shared" si="76"/>
        <v>4655.1724137931033</v>
      </c>
      <c r="P852" s="5">
        <f t="shared" si="77"/>
        <v>-1313981.0426541476</v>
      </c>
    </row>
    <row r="853" spans="12:16" x14ac:dyDescent="0.2">
      <c r="L853" s="21">
        <f t="shared" si="74"/>
        <v>0</v>
      </c>
      <c r="M853" s="11">
        <v>8410000</v>
      </c>
      <c r="N853" s="5">
        <f t="shared" si="75"/>
        <v>364999.9999999635</v>
      </c>
      <c r="O853" s="5">
        <f t="shared" si="76"/>
        <v>4655.1724137931033</v>
      </c>
      <c r="P853" s="5">
        <f t="shared" si="77"/>
        <v>-1311319.1153239738</v>
      </c>
    </row>
    <row r="854" spans="12:16" x14ac:dyDescent="0.2">
      <c r="L854" s="21">
        <f t="shared" si="74"/>
        <v>0</v>
      </c>
      <c r="M854" s="11">
        <v>8420000</v>
      </c>
      <c r="N854" s="5">
        <f t="shared" si="75"/>
        <v>369655.17241375661</v>
      </c>
      <c r="O854" s="5">
        <f t="shared" si="76"/>
        <v>4655.1724137931033</v>
      </c>
      <c r="P854" s="5">
        <f t="shared" si="77"/>
        <v>-1308657.1879938</v>
      </c>
    </row>
    <row r="855" spans="12:16" x14ac:dyDescent="0.2">
      <c r="L855" s="21">
        <f t="shared" si="74"/>
        <v>0</v>
      </c>
      <c r="M855" s="11">
        <v>8430000</v>
      </c>
      <c r="N855" s="5">
        <f t="shared" si="75"/>
        <v>374310.34482754971</v>
      </c>
      <c r="O855" s="5">
        <f t="shared" si="76"/>
        <v>4655.1724137931033</v>
      </c>
      <c r="P855" s="5">
        <f t="shared" si="77"/>
        <v>-1305995.2606636262</v>
      </c>
    </row>
    <row r="856" spans="12:16" x14ac:dyDescent="0.2">
      <c r="L856" s="21">
        <f t="shared" si="74"/>
        <v>0</v>
      </c>
      <c r="M856" s="11">
        <v>8440000</v>
      </c>
      <c r="N856" s="5">
        <f t="shared" si="75"/>
        <v>378965.51724134281</v>
      </c>
      <c r="O856" s="5">
        <f t="shared" si="76"/>
        <v>4655.1724137931033</v>
      </c>
      <c r="P856" s="5">
        <f t="shared" si="77"/>
        <v>-1303333.3333334525</v>
      </c>
    </row>
    <row r="857" spans="12:16" x14ac:dyDescent="0.2">
      <c r="L857" s="21">
        <f t="shared" si="74"/>
        <v>0</v>
      </c>
      <c r="M857" s="11">
        <v>8450000</v>
      </c>
      <c r="N857" s="5">
        <f t="shared" si="75"/>
        <v>383620.68965513591</v>
      </c>
      <c r="O857" s="5">
        <f t="shared" si="76"/>
        <v>4655.1724137931033</v>
      </c>
      <c r="P857" s="5">
        <f t="shared" si="77"/>
        <v>-1300671.4060032787</v>
      </c>
    </row>
    <row r="858" spans="12:16" x14ac:dyDescent="0.2">
      <c r="L858" s="21">
        <f t="shared" si="74"/>
        <v>0</v>
      </c>
      <c r="M858" s="11">
        <v>8460000</v>
      </c>
      <c r="N858" s="5">
        <f t="shared" si="75"/>
        <v>388275.86206892901</v>
      </c>
      <c r="O858" s="5">
        <f t="shared" si="76"/>
        <v>4655.1724137931033</v>
      </c>
      <c r="P858" s="5">
        <f t="shared" si="77"/>
        <v>-1298009.4786731049</v>
      </c>
    </row>
    <row r="859" spans="12:16" x14ac:dyDescent="0.2">
      <c r="L859" s="21">
        <f t="shared" si="74"/>
        <v>0</v>
      </c>
      <c r="M859" s="11">
        <v>8470000</v>
      </c>
      <c r="N859" s="5">
        <f t="shared" si="75"/>
        <v>392931.03448272211</v>
      </c>
      <c r="O859" s="5">
        <f t="shared" si="76"/>
        <v>4655.1724137931033</v>
      </c>
      <c r="P859" s="5">
        <f t="shared" si="77"/>
        <v>-1295347.5513429311</v>
      </c>
    </row>
    <row r="860" spans="12:16" x14ac:dyDescent="0.2">
      <c r="L860" s="21">
        <f t="shared" si="74"/>
        <v>0</v>
      </c>
      <c r="M860" s="11">
        <v>8480000</v>
      </c>
      <c r="N860" s="5">
        <f t="shared" si="75"/>
        <v>397586.20689651521</v>
      </c>
      <c r="O860" s="5">
        <f t="shared" si="76"/>
        <v>4655.1724137931033</v>
      </c>
      <c r="P860" s="5">
        <f t="shared" si="77"/>
        <v>-1292685.6240127573</v>
      </c>
    </row>
    <row r="861" spans="12:16" x14ac:dyDescent="0.2">
      <c r="L861" s="21">
        <f t="shared" si="74"/>
        <v>0</v>
      </c>
      <c r="M861" s="11">
        <v>8490000</v>
      </c>
      <c r="N861" s="5">
        <f t="shared" si="75"/>
        <v>402241.37931030832</v>
      </c>
      <c r="O861" s="5">
        <f t="shared" si="76"/>
        <v>4655.1724137931033</v>
      </c>
      <c r="P861" s="5">
        <f t="shared" si="77"/>
        <v>-1290023.6966825835</v>
      </c>
    </row>
    <row r="862" spans="12:16" x14ac:dyDescent="0.2">
      <c r="L862" s="21">
        <f t="shared" si="74"/>
        <v>0</v>
      </c>
      <c r="M862" s="11">
        <v>8500000</v>
      </c>
      <c r="N862" s="5">
        <f t="shared" si="75"/>
        <v>406896.55172410142</v>
      </c>
      <c r="O862" s="5">
        <f t="shared" si="76"/>
        <v>4655.1724137931033</v>
      </c>
      <c r="P862" s="5">
        <f t="shared" si="77"/>
        <v>-1287361.7693524098</v>
      </c>
    </row>
    <row r="863" spans="12:16" x14ac:dyDescent="0.2">
      <c r="L863" s="21">
        <f t="shared" si="74"/>
        <v>0</v>
      </c>
      <c r="M863" s="11">
        <v>8510000</v>
      </c>
      <c r="N863" s="5">
        <f t="shared" si="75"/>
        <v>411551.72413789452</v>
      </c>
      <c r="O863" s="5">
        <f t="shared" si="76"/>
        <v>4655.1724137931033</v>
      </c>
      <c r="P863" s="5">
        <f t="shared" si="77"/>
        <v>-1284699.842022236</v>
      </c>
    </row>
    <row r="864" spans="12:16" x14ac:dyDescent="0.2">
      <c r="L864" s="21">
        <f t="shared" si="74"/>
        <v>0</v>
      </c>
      <c r="M864" s="11">
        <v>8520000</v>
      </c>
      <c r="N864" s="5">
        <f t="shared" si="75"/>
        <v>416206.89655168762</v>
      </c>
      <c r="O864" s="5">
        <f t="shared" si="76"/>
        <v>4655.1724137931033</v>
      </c>
      <c r="P864" s="5">
        <f t="shared" si="77"/>
        <v>-1282037.9146920622</v>
      </c>
    </row>
    <row r="865" spans="12:16" x14ac:dyDescent="0.2">
      <c r="L865" s="21">
        <f t="shared" si="74"/>
        <v>0</v>
      </c>
      <c r="M865" s="11">
        <v>8530000</v>
      </c>
      <c r="N865" s="5">
        <f t="shared" si="75"/>
        <v>420862.06896548072</v>
      </c>
      <c r="O865" s="5">
        <f t="shared" si="76"/>
        <v>4655.1724137931033</v>
      </c>
      <c r="P865" s="5">
        <f t="shared" si="77"/>
        <v>-1279375.9873618884</v>
      </c>
    </row>
    <row r="866" spans="12:16" x14ac:dyDescent="0.2">
      <c r="L866" s="21">
        <f t="shared" si="74"/>
        <v>0</v>
      </c>
      <c r="M866" s="11">
        <v>8540000</v>
      </c>
      <c r="N866" s="5">
        <f t="shared" si="75"/>
        <v>425517.24137927382</v>
      </c>
      <c r="O866" s="5">
        <f t="shared" si="76"/>
        <v>4655.1724137931033</v>
      </c>
      <c r="P866" s="5">
        <f t="shared" si="77"/>
        <v>-1276714.0600317146</v>
      </c>
    </row>
    <row r="867" spans="12:16" x14ac:dyDescent="0.2">
      <c r="L867" s="21">
        <f t="shared" si="74"/>
        <v>0</v>
      </c>
      <c r="M867" s="11">
        <v>8550000</v>
      </c>
      <c r="N867" s="5">
        <f t="shared" si="75"/>
        <v>430172.41379306692</v>
      </c>
      <c r="O867" s="5">
        <f t="shared" si="76"/>
        <v>4655.1724137931033</v>
      </c>
      <c r="P867" s="5">
        <f t="shared" si="77"/>
        <v>-1274052.1327015408</v>
      </c>
    </row>
    <row r="868" spans="12:16" x14ac:dyDescent="0.2">
      <c r="L868" s="21">
        <f t="shared" si="74"/>
        <v>0</v>
      </c>
      <c r="M868" s="11">
        <v>8560000</v>
      </c>
      <c r="N868" s="5">
        <f t="shared" si="75"/>
        <v>434827.58620686003</v>
      </c>
      <c r="O868" s="5">
        <f t="shared" si="76"/>
        <v>4655.1724137931033</v>
      </c>
      <c r="P868" s="5">
        <f t="shared" si="77"/>
        <v>-1271390.205371367</v>
      </c>
    </row>
    <row r="869" spans="12:16" x14ac:dyDescent="0.2">
      <c r="L869" s="21">
        <f t="shared" si="74"/>
        <v>0</v>
      </c>
      <c r="M869" s="11">
        <v>8570000</v>
      </c>
      <c r="N869" s="5">
        <f t="shared" si="75"/>
        <v>439482.75862065313</v>
      </c>
      <c r="O869" s="5">
        <f t="shared" si="76"/>
        <v>4655.1724137931033</v>
      </c>
      <c r="P869" s="5">
        <f t="shared" si="77"/>
        <v>-1268728.2780411933</v>
      </c>
    </row>
    <row r="870" spans="12:16" x14ac:dyDescent="0.2">
      <c r="L870" s="21">
        <f t="shared" si="74"/>
        <v>0</v>
      </c>
      <c r="M870" s="11">
        <v>8580000</v>
      </c>
      <c r="N870" s="5">
        <f t="shared" si="75"/>
        <v>444137.93103444623</v>
      </c>
      <c r="O870" s="5">
        <f t="shared" si="76"/>
        <v>4655.1724137931033</v>
      </c>
      <c r="P870" s="5">
        <f t="shared" si="77"/>
        <v>-1266066.3507110195</v>
      </c>
    </row>
    <row r="871" spans="12:16" x14ac:dyDescent="0.2">
      <c r="L871" s="21">
        <f t="shared" si="74"/>
        <v>0</v>
      </c>
      <c r="M871" s="11">
        <v>8590000</v>
      </c>
      <c r="N871" s="5">
        <f t="shared" si="75"/>
        <v>448793.10344823933</v>
      </c>
      <c r="O871" s="5">
        <f t="shared" si="76"/>
        <v>4655.1724137931033</v>
      </c>
      <c r="P871" s="5">
        <f t="shared" si="77"/>
        <v>-1263404.4233808457</v>
      </c>
    </row>
    <row r="872" spans="12:16" x14ac:dyDescent="0.2">
      <c r="L872" s="21">
        <f t="shared" si="74"/>
        <v>0</v>
      </c>
      <c r="M872" s="11">
        <v>8600000</v>
      </c>
      <c r="N872" s="5">
        <f t="shared" si="75"/>
        <v>453448.27586203243</v>
      </c>
      <c r="O872" s="5">
        <f t="shared" si="76"/>
        <v>4655.1724137931033</v>
      </c>
      <c r="P872" s="5">
        <f t="shared" si="77"/>
        <v>-1260742.4960506719</v>
      </c>
    </row>
    <row r="873" spans="12:16" x14ac:dyDescent="0.2">
      <c r="L873" s="21">
        <f t="shared" si="74"/>
        <v>0</v>
      </c>
      <c r="M873" s="11">
        <v>8610000</v>
      </c>
      <c r="N873" s="5">
        <f t="shared" si="75"/>
        <v>458103.44827582553</v>
      </c>
      <c r="O873" s="5">
        <f t="shared" si="76"/>
        <v>4655.1724137931033</v>
      </c>
      <c r="P873" s="5">
        <f t="shared" si="77"/>
        <v>-1258080.5687204981</v>
      </c>
    </row>
    <row r="874" spans="12:16" x14ac:dyDescent="0.2">
      <c r="L874" s="21">
        <f t="shared" si="74"/>
        <v>0</v>
      </c>
      <c r="M874" s="11">
        <v>8620000</v>
      </c>
      <c r="N874" s="5">
        <f t="shared" si="75"/>
        <v>462758.62068961863</v>
      </c>
      <c r="O874" s="5">
        <f t="shared" si="76"/>
        <v>4655.1724137931033</v>
      </c>
      <c r="P874" s="5">
        <f t="shared" si="77"/>
        <v>-1255418.6413903243</v>
      </c>
    </row>
    <row r="875" spans="12:16" x14ac:dyDescent="0.2">
      <c r="L875" s="21">
        <f t="shared" si="74"/>
        <v>0</v>
      </c>
      <c r="M875" s="11">
        <v>8630000</v>
      </c>
      <c r="N875" s="5">
        <f t="shared" si="75"/>
        <v>467413.79310341174</v>
      </c>
      <c r="O875" s="5">
        <f t="shared" si="76"/>
        <v>4655.1724137931033</v>
      </c>
      <c r="P875" s="5">
        <f t="shared" si="77"/>
        <v>-1252756.7140601506</v>
      </c>
    </row>
    <row r="876" spans="12:16" x14ac:dyDescent="0.2">
      <c r="L876" s="21">
        <f t="shared" si="74"/>
        <v>0</v>
      </c>
      <c r="M876" s="11">
        <v>8640000</v>
      </c>
      <c r="N876" s="5">
        <f t="shared" si="75"/>
        <v>472068.96551720484</v>
      </c>
      <c r="O876" s="5">
        <f t="shared" si="76"/>
        <v>4655.1724137931033</v>
      </c>
      <c r="P876" s="5">
        <f t="shared" si="77"/>
        <v>-1250094.7867299768</v>
      </c>
    </row>
    <row r="877" spans="12:16" x14ac:dyDescent="0.2">
      <c r="L877" s="21">
        <f t="shared" si="74"/>
        <v>0</v>
      </c>
      <c r="M877" s="11">
        <v>8650000</v>
      </c>
      <c r="N877" s="5">
        <f t="shared" si="75"/>
        <v>476724.13793099794</v>
      </c>
      <c r="O877" s="5">
        <f t="shared" si="76"/>
        <v>4655.1724137931033</v>
      </c>
      <c r="P877" s="5">
        <f t="shared" si="77"/>
        <v>-1247432.859399803</v>
      </c>
    </row>
    <row r="878" spans="12:16" x14ac:dyDescent="0.2">
      <c r="L878" s="21">
        <f t="shared" si="74"/>
        <v>0</v>
      </c>
      <c r="M878" s="11">
        <v>8660000</v>
      </c>
      <c r="N878" s="5">
        <f t="shared" si="75"/>
        <v>481379.31034479104</v>
      </c>
      <c r="O878" s="5">
        <f t="shared" si="76"/>
        <v>4655.1724137931033</v>
      </c>
      <c r="P878" s="5">
        <f t="shared" si="77"/>
        <v>-1244770.9320696292</v>
      </c>
    </row>
    <row r="879" spans="12:16" x14ac:dyDescent="0.2">
      <c r="L879" s="21">
        <f t="shared" si="74"/>
        <v>0</v>
      </c>
      <c r="M879" s="11">
        <v>8670000</v>
      </c>
      <c r="N879" s="5">
        <f t="shared" si="75"/>
        <v>486034.48275858414</v>
      </c>
      <c r="O879" s="5">
        <f t="shared" si="76"/>
        <v>4655.1724137931033</v>
      </c>
      <c r="P879" s="5">
        <f t="shared" si="77"/>
        <v>-1242109.0047394554</v>
      </c>
    </row>
    <row r="880" spans="12:16" x14ac:dyDescent="0.2">
      <c r="L880" s="21">
        <f t="shared" si="74"/>
        <v>0</v>
      </c>
      <c r="M880" s="11">
        <v>8680000</v>
      </c>
      <c r="N880" s="5">
        <f t="shared" si="75"/>
        <v>490689.65517237724</v>
      </c>
      <c r="O880" s="5">
        <f t="shared" si="76"/>
        <v>4655.1724137931033</v>
      </c>
      <c r="P880" s="5">
        <f t="shared" si="77"/>
        <v>-1239447.0774092816</v>
      </c>
    </row>
    <row r="881" spans="12:16" x14ac:dyDescent="0.2">
      <c r="L881" s="21">
        <f t="shared" si="74"/>
        <v>0</v>
      </c>
      <c r="M881" s="11">
        <v>8690000</v>
      </c>
      <c r="N881" s="5">
        <f t="shared" si="75"/>
        <v>495344.82758617034</v>
      </c>
      <c r="O881" s="5">
        <f t="shared" si="76"/>
        <v>4655.1724137931033</v>
      </c>
      <c r="P881" s="5">
        <f t="shared" si="77"/>
        <v>-1236785.1500791078</v>
      </c>
    </row>
    <row r="882" spans="12:16" x14ac:dyDescent="0.2">
      <c r="L882" s="21">
        <f t="shared" si="74"/>
        <v>0</v>
      </c>
      <c r="M882" s="11">
        <v>8700000</v>
      </c>
      <c r="N882" s="5">
        <f t="shared" si="75"/>
        <v>499999.99999996345</v>
      </c>
      <c r="O882" s="5">
        <f t="shared" si="76"/>
        <v>4655.1724137931033</v>
      </c>
      <c r="P882" s="5">
        <f t="shared" si="77"/>
        <v>-1234123.2227489341</v>
      </c>
    </row>
    <row r="883" spans="12:16" x14ac:dyDescent="0.2">
      <c r="L883" s="21">
        <f t="shared" si="74"/>
        <v>0</v>
      </c>
      <c r="M883" s="11">
        <v>8710000</v>
      </c>
      <c r="N883" s="5">
        <f t="shared" si="75"/>
        <v>502999.99999996345</v>
      </c>
      <c r="O883" s="5">
        <f t="shared" si="76"/>
        <v>3000</v>
      </c>
      <c r="P883" s="5">
        <f t="shared" si="77"/>
        <v>-1231461.2954187603</v>
      </c>
    </row>
    <row r="884" spans="12:16" x14ac:dyDescent="0.2">
      <c r="L884" s="21">
        <f t="shared" si="74"/>
        <v>0</v>
      </c>
      <c r="M884" s="11">
        <v>8720000</v>
      </c>
      <c r="N884" s="5">
        <f t="shared" si="75"/>
        <v>505999.99999996345</v>
      </c>
      <c r="O884" s="5">
        <f t="shared" si="76"/>
        <v>3000</v>
      </c>
      <c r="P884" s="5">
        <f t="shared" si="77"/>
        <v>-1228799.3680885865</v>
      </c>
    </row>
    <row r="885" spans="12:16" x14ac:dyDescent="0.2">
      <c r="L885" s="21">
        <f t="shared" si="74"/>
        <v>0</v>
      </c>
      <c r="M885" s="11">
        <v>8730000</v>
      </c>
      <c r="N885" s="5">
        <f t="shared" si="75"/>
        <v>508999.99999996345</v>
      </c>
      <c r="O885" s="5">
        <f t="shared" si="76"/>
        <v>3000</v>
      </c>
      <c r="P885" s="5">
        <f t="shared" si="77"/>
        <v>-1226137.4407584127</v>
      </c>
    </row>
    <row r="886" spans="12:16" x14ac:dyDescent="0.2">
      <c r="L886" s="21">
        <f t="shared" si="74"/>
        <v>0</v>
      </c>
      <c r="M886" s="11">
        <v>8740000</v>
      </c>
      <c r="N886" s="5">
        <f t="shared" si="75"/>
        <v>511999.99999996345</v>
      </c>
      <c r="O886" s="5">
        <f t="shared" si="76"/>
        <v>3000</v>
      </c>
      <c r="P886" s="5">
        <f t="shared" si="77"/>
        <v>-1223475.5134282389</v>
      </c>
    </row>
    <row r="887" spans="12:16" x14ac:dyDescent="0.2">
      <c r="L887" s="21">
        <f t="shared" si="74"/>
        <v>0</v>
      </c>
      <c r="M887" s="11">
        <v>8750000</v>
      </c>
      <c r="N887" s="5">
        <f t="shared" si="75"/>
        <v>514999.99999996345</v>
      </c>
      <c r="O887" s="5">
        <f t="shared" si="76"/>
        <v>3000</v>
      </c>
      <c r="P887" s="5">
        <f t="shared" si="77"/>
        <v>-1220813.5860980651</v>
      </c>
    </row>
    <row r="888" spans="12:16" x14ac:dyDescent="0.2">
      <c r="L888" s="21">
        <f t="shared" si="74"/>
        <v>0</v>
      </c>
      <c r="M888" s="11">
        <v>8760000</v>
      </c>
      <c r="N888" s="5">
        <f t="shared" si="75"/>
        <v>517999.99999996345</v>
      </c>
      <c r="O888" s="5">
        <f t="shared" si="76"/>
        <v>3000</v>
      </c>
      <c r="P888" s="5">
        <f t="shared" si="77"/>
        <v>-1218151.6587678913</v>
      </c>
    </row>
    <row r="889" spans="12:16" x14ac:dyDescent="0.2">
      <c r="L889" s="21">
        <f t="shared" si="74"/>
        <v>0</v>
      </c>
      <c r="M889" s="11">
        <v>8770000</v>
      </c>
      <c r="N889" s="5">
        <f t="shared" si="75"/>
        <v>520999.99999996345</v>
      </c>
      <c r="O889" s="5">
        <f t="shared" si="76"/>
        <v>3000</v>
      </c>
      <c r="P889" s="5">
        <f t="shared" si="77"/>
        <v>-1215489.7314377176</v>
      </c>
    </row>
    <row r="890" spans="12:16" x14ac:dyDescent="0.2">
      <c r="L890" s="21">
        <f t="shared" si="74"/>
        <v>0</v>
      </c>
      <c r="M890" s="11">
        <v>8780000</v>
      </c>
      <c r="N890" s="5">
        <f t="shared" si="75"/>
        <v>523999.99999996345</v>
      </c>
      <c r="O890" s="5">
        <f t="shared" si="76"/>
        <v>3000</v>
      </c>
      <c r="P890" s="5">
        <f t="shared" si="77"/>
        <v>-1212827.8041075438</v>
      </c>
    </row>
    <row r="891" spans="12:16" x14ac:dyDescent="0.2">
      <c r="L891" s="21">
        <f t="shared" si="74"/>
        <v>0</v>
      </c>
      <c r="M891" s="11">
        <v>8790000</v>
      </c>
      <c r="N891" s="5">
        <f t="shared" si="75"/>
        <v>526999.99999996345</v>
      </c>
      <c r="O891" s="5">
        <f t="shared" si="76"/>
        <v>3000</v>
      </c>
      <c r="P891" s="5">
        <f t="shared" si="77"/>
        <v>-1210165.87677737</v>
      </c>
    </row>
    <row r="892" spans="12:16" x14ac:dyDescent="0.2">
      <c r="L892" s="21">
        <f t="shared" si="74"/>
        <v>0</v>
      </c>
      <c r="M892" s="11">
        <v>8800000</v>
      </c>
      <c r="N892" s="5">
        <f t="shared" si="75"/>
        <v>529999.99999996345</v>
      </c>
      <c r="O892" s="5">
        <f t="shared" si="76"/>
        <v>3000</v>
      </c>
      <c r="P892" s="5">
        <f t="shared" si="77"/>
        <v>-1207503.9494471962</v>
      </c>
    </row>
    <row r="893" spans="12:16" x14ac:dyDescent="0.2">
      <c r="L893" s="21">
        <f t="shared" si="74"/>
        <v>0</v>
      </c>
      <c r="M893" s="11">
        <v>8810000</v>
      </c>
      <c r="N893" s="5">
        <f t="shared" si="75"/>
        <v>532999.99999996345</v>
      </c>
      <c r="O893" s="5">
        <f t="shared" si="76"/>
        <v>3000</v>
      </c>
      <c r="P893" s="5">
        <f t="shared" si="77"/>
        <v>-1204842.0221170224</v>
      </c>
    </row>
    <row r="894" spans="12:16" x14ac:dyDescent="0.2">
      <c r="L894" s="21">
        <f t="shared" si="74"/>
        <v>0</v>
      </c>
      <c r="M894" s="11">
        <v>8820000</v>
      </c>
      <c r="N894" s="5">
        <f t="shared" si="75"/>
        <v>535999.99999996345</v>
      </c>
      <c r="O894" s="5">
        <f t="shared" si="76"/>
        <v>3000</v>
      </c>
      <c r="P894" s="5">
        <f t="shared" si="77"/>
        <v>-1202180.0947868486</v>
      </c>
    </row>
    <row r="895" spans="12:16" x14ac:dyDescent="0.2">
      <c r="L895" s="21">
        <f t="shared" si="74"/>
        <v>0</v>
      </c>
      <c r="M895" s="11">
        <v>8830000</v>
      </c>
      <c r="N895" s="5">
        <f t="shared" si="75"/>
        <v>538999.99999996345</v>
      </c>
      <c r="O895" s="5">
        <f t="shared" si="76"/>
        <v>3000</v>
      </c>
      <c r="P895" s="5">
        <f t="shared" si="77"/>
        <v>-1199518.1674566749</v>
      </c>
    </row>
    <row r="896" spans="12:16" x14ac:dyDescent="0.2">
      <c r="L896" s="21">
        <f t="shared" si="74"/>
        <v>0</v>
      </c>
      <c r="M896" s="11">
        <v>8840000</v>
      </c>
      <c r="N896" s="5">
        <f t="shared" si="75"/>
        <v>541999.99999996345</v>
      </c>
      <c r="O896" s="5">
        <f t="shared" si="76"/>
        <v>3000</v>
      </c>
      <c r="P896" s="5">
        <f t="shared" si="77"/>
        <v>-1196856.2401265011</v>
      </c>
    </row>
    <row r="897" spans="12:16" x14ac:dyDescent="0.2">
      <c r="L897" s="21">
        <f t="shared" si="74"/>
        <v>0</v>
      </c>
      <c r="M897" s="11">
        <v>8850000</v>
      </c>
      <c r="N897" s="5">
        <f t="shared" si="75"/>
        <v>544999.99999996345</v>
      </c>
      <c r="O897" s="5">
        <f t="shared" si="76"/>
        <v>3000</v>
      </c>
      <c r="P897" s="5">
        <f t="shared" si="77"/>
        <v>-1194194.3127963273</v>
      </c>
    </row>
    <row r="898" spans="12:16" x14ac:dyDescent="0.2">
      <c r="L898" s="21">
        <f t="shared" si="74"/>
        <v>0</v>
      </c>
      <c r="M898" s="11">
        <v>8860000</v>
      </c>
      <c r="N898" s="5">
        <f t="shared" si="75"/>
        <v>547999.99999996345</v>
      </c>
      <c r="O898" s="5">
        <f t="shared" si="76"/>
        <v>3000</v>
      </c>
      <c r="P898" s="5">
        <f t="shared" si="77"/>
        <v>-1191532.3854661535</v>
      </c>
    </row>
    <row r="899" spans="12:16" x14ac:dyDescent="0.2">
      <c r="L899" s="21">
        <f t="shared" si="74"/>
        <v>0</v>
      </c>
      <c r="M899" s="11">
        <v>8870000</v>
      </c>
      <c r="N899" s="5">
        <f t="shared" si="75"/>
        <v>550999.99999996345</v>
      </c>
      <c r="O899" s="5">
        <f t="shared" si="76"/>
        <v>3000</v>
      </c>
      <c r="P899" s="5">
        <f t="shared" si="77"/>
        <v>-1188870.4581359797</v>
      </c>
    </row>
    <row r="900" spans="12:16" x14ac:dyDescent="0.2">
      <c r="L900" s="21">
        <f t="shared" si="74"/>
        <v>0</v>
      </c>
      <c r="M900" s="11">
        <v>8880000</v>
      </c>
      <c r="N900" s="5">
        <f t="shared" si="75"/>
        <v>553999.99999996345</v>
      </c>
      <c r="O900" s="5">
        <f t="shared" si="76"/>
        <v>3000</v>
      </c>
      <c r="P900" s="5">
        <f t="shared" si="77"/>
        <v>-1186208.5308058059</v>
      </c>
    </row>
    <row r="901" spans="12:16" x14ac:dyDescent="0.2">
      <c r="L901" s="21">
        <f t="shared" si="74"/>
        <v>0</v>
      </c>
      <c r="M901" s="11">
        <v>8890000</v>
      </c>
      <c r="N901" s="5">
        <f t="shared" si="75"/>
        <v>556999.99999996345</v>
      </c>
      <c r="O901" s="5">
        <f t="shared" si="76"/>
        <v>3000</v>
      </c>
      <c r="P901" s="5">
        <f t="shared" si="77"/>
        <v>-1183546.6034756321</v>
      </c>
    </row>
    <row r="902" spans="12:16" x14ac:dyDescent="0.2">
      <c r="L902" s="21">
        <f t="shared" si="74"/>
        <v>0</v>
      </c>
      <c r="M902" s="11">
        <v>8900000</v>
      </c>
      <c r="N902" s="5">
        <f t="shared" si="75"/>
        <v>559999.99999996345</v>
      </c>
      <c r="O902" s="5">
        <f t="shared" si="76"/>
        <v>3000</v>
      </c>
      <c r="P902" s="5">
        <f t="shared" si="77"/>
        <v>-1180884.6761454584</v>
      </c>
    </row>
    <row r="903" spans="12:16" x14ac:dyDescent="0.2">
      <c r="L903" s="21">
        <f t="shared" si="74"/>
        <v>0</v>
      </c>
      <c r="M903" s="11">
        <v>8910000</v>
      </c>
      <c r="N903" s="5">
        <f t="shared" si="75"/>
        <v>562999.99999996345</v>
      </c>
      <c r="O903" s="5">
        <f t="shared" si="76"/>
        <v>3000</v>
      </c>
      <c r="P903" s="5">
        <f t="shared" si="77"/>
        <v>-1178222.7488152846</v>
      </c>
    </row>
    <row r="904" spans="12:16" x14ac:dyDescent="0.2">
      <c r="L904" s="21">
        <f t="shared" si="74"/>
        <v>0</v>
      </c>
      <c r="M904" s="11">
        <v>8920000</v>
      </c>
      <c r="N904" s="5">
        <f t="shared" si="75"/>
        <v>565999.99999996345</v>
      </c>
      <c r="O904" s="5">
        <f t="shared" si="76"/>
        <v>3000</v>
      </c>
      <c r="P904" s="5">
        <f t="shared" si="77"/>
        <v>-1175560.8214851108</v>
      </c>
    </row>
    <row r="905" spans="12:16" x14ac:dyDescent="0.2">
      <c r="L905" s="21">
        <f t="shared" si="74"/>
        <v>0</v>
      </c>
      <c r="M905" s="11">
        <v>8930000</v>
      </c>
      <c r="N905" s="5">
        <f t="shared" si="75"/>
        <v>568999.99999996345</v>
      </c>
      <c r="O905" s="5">
        <f t="shared" si="76"/>
        <v>3000</v>
      </c>
      <c r="P905" s="5">
        <f t="shared" si="77"/>
        <v>-1172898.894154937</v>
      </c>
    </row>
    <row r="906" spans="12:16" x14ac:dyDescent="0.2">
      <c r="L906" s="21">
        <f t="shared" si="74"/>
        <v>0</v>
      </c>
      <c r="M906" s="11">
        <v>8940000</v>
      </c>
      <c r="N906" s="5">
        <f t="shared" si="75"/>
        <v>571999.99999996345</v>
      </c>
      <c r="O906" s="5">
        <f t="shared" si="76"/>
        <v>3000</v>
      </c>
      <c r="P906" s="5">
        <f t="shared" si="77"/>
        <v>-1170236.9668247632</v>
      </c>
    </row>
    <row r="907" spans="12:16" x14ac:dyDescent="0.2">
      <c r="L907" s="21">
        <f t="shared" si="74"/>
        <v>0</v>
      </c>
      <c r="M907" s="11">
        <v>8950000</v>
      </c>
      <c r="N907" s="5">
        <f t="shared" si="75"/>
        <v>574999.99999996345</v>
      </c>
      <c r="O907" s="5">
        <f t="shared" si="76"/>
        <v>3000</v>
      </c>
      <c r="P907" s="5">
        <f t="shared" si="77"/>
        <v>-1167575.0394945894</v>
      </c>
    </row>
    <row r="908" spans="12:16" x14ac:dyDescent="0.2">
      <c r="L908" s="21">
        <f t="shared" ref="L908:L971" si="78">IF(M908&gt;I$17,0,IF(N907&lt;0,IF(N908&gt;0,M908,0),0))</f>
        <v>0</v>
      </c>
      <c r="M908" s="11">
        <v>8960000</v>
      </c>
      <c r="N908" s="5">
        <f t="shared" si="75"/>
        <v>577999.99999996345</v>
      </c>
      <c r="O908" s="5">
        <f t="shared" si="76"/>
        <v>3000</v>
      </c>
      <c r="P908" s="5">
        <f t="shared" si="77"/>
        <v>-1164913.1121644157</v>
      </c>
    </row>
    <row r="909" spans="12:16" x14ac:dyDescent="0.2">
      <c r="L909" s="21">
        <f t="shared" si="78"/>
        <v>0</v>
      </c>
      <c r="M909" s="11">
        <v>8970000</v>
      </c>
      <c r="N909" s="5">
        <f t="shared" ref="N909:N972" si="79">IF((I$17+1)&lt;=M909,NA(),N908+O909)</f>
        <v>580999.99999996345</v>
      </c>
      <c r="O909" s="5">
        <f t="shared" ref="O909:O972" si="80">IF(M909&gt;I$17,NA(),IF(M909&lt;=G$24,N$5,IF(M909&lt;=G$25,N$6,IF(M909&lt;=G$26,N$7,N$8))))</f>
        <v>3000</v>
      </c>
      <c r="P909" s="5">
        <f t="shared" ref="P909:P972" si="81">IF(M909&gt;I$17,NA(),P908+R$14)</f>
        <v>-1162251.1848342419</v>
      </c>
    </row>
    <row r="910" spans="12:16" x14ac:dyDescent="0.2">
      <c r="L910" s="21">
        <f t="shared" si="78"/>
        <v>0</v>
      </c>
      <c r="M910" s="11">
        <v>8980000</v>
      </c>
      <c r="N910" s="5">
        <f t="shared" si="79"/>
        <v>583999.99999996345</v>
      </c>
      <c r="O910" s="5">
        <f t="shared" si="80"/>
        <v>3000</v>
      </c>
      <c r="P910" s="5">
        <f t="shared" si="81"/>
        <v>-1159589.2575040681</v>
      </c>
    </row>
    <row r="911" spans="12:16" x14ac:dyDescent="0.2">
      <c r="L911" s="21">
        <f t="shared" si="78"/>
        <v>0</v>
      </c>
      <c r="M911" s="11">
        <v>8990000</v>
      </c>
      <c r="N911" s="5">
        <f t="shared" si="79"/>
        <v>586999.99999996345</v>
      </c>
      <c r="O911" s="5">
        <f t="shared" si="80"/>
        <v>3000</v>
      </c>
      <c r="P911" s="5">
        <f t="shared" si="81"/>
        <v>-1156927.3301738943</v>
      </c>
    </row>
    <row r="912" spans="12:16" x14ac:dyDescent="0.2">
      <c r="L912" s="21">
        <f t="shared" si="78"/>
        <v>0</v>
      </c>
      <c r="M912" s="11">
        <v>9000000</v>
      </c>
      <c r="N912" s="5">
        <f t="shared" si="79"/>
        <v>589999.99999996345</v>
      </c>
      <c r="O912" s="5">
        <f t="shared" si="80"/>
        <v>3000</v>
      </c>
      <c r="P912" s="5">
        <f t="shared" si="81"/>
        <v>-1154265.4028437205</v>
      </c>
    </row>
    <row r="913" spans="12:16" x14ac:dyDescent="0.2">
      <c r="L913" s="21">
        <f t="shared" si="78"/>
        <v>0</v>
      </c>
      <c r="M913" s="11">
        <v>9010000</v>
      </c>
      <c r="N913" s="5">
        <f t="shared" si="79"/>
        <v>592999.99999996345</v>
      </c>
      <c r="O913" s="5">
        <f t="shared" si="80"/>
        <v>3000</v>
      </c>
      <c r="P913" s="5">
        <f t="shared" si="81"/>
        <v>-1151603.4755135467</v>
      </c>
    </row>
    <row r="914" spans="12:16" x14ac:dyDescent="0.2">
      <c r="L914" s="21">
        <f t="shared" si="78"/>
        <v>0</v>
      </c>
      <c r="M914" s="11">
        <v>9020000</v>
      </c>
      <c r="N914" s="5">
        <f t="shared" si="79"/>
        <v>595999.99999996345</v>
      </c>
      <c r="O914" s="5">
        <f t="shared" si="80"/>
        <v>3000</v>
      </c>
      <c r="P914" s="5">
        <f t="shared" si="81"/>
        <v>-1148941.5481833729</v>
      </c>
    </row>
    <row r="915" spans="12:16" x14ac:dyDescent="0.2">
      <c r="L915" s="21">
        <f t="shared" si="78"/>
        <v>0</v>
      </c>
      <c r="M915" s="11">
        <v>9030000</v>
      </c>
      <c r="N915" s="5">
        <f t="shared" si="79"/>
        <v>598999.99999996345</v>
      </c>
      <c r="O915" s="5">
        <f t="shared" si="80"/>
        <v>3000</v>
      </c>
      <c r="P915" s="5">
        <f t="shared" si="81"/>
        <v>-1146279.6208531992</v>
      </c>
    </row>
    <row r="916" spans="12:16" x14ac:dyDescent="0.2">
      <c r="L916" s="21">
        <f t="shared" si="78"/>
        <v>0</v>
      </c>
      <c r="M916" s="11">
        <v>9040000</v>
      </c>
      <c r="N916" s="5">
        <f t="shared" si="79"/>
        <v>601999.99999996345</v>
      </c>
      <c r="O916" s="5">
        <f t="shared" si="80"/>
        <v>3000</v>
      </c>
      <c r="P916" s="5">
        <f t="shared" si="81"/>
        <v>-1143617.6935230254</v>
      </c>
    </row>
    <row r="917" spans="12:16" x14ac:dyDescent="0.2">
      <c r="L917" s="21">
        <f t="shared" si="78"/>
        <v>0</v>
      </c>
      <c r="M917" s="11">
        <v>9050000</v>
      </c>
      <c r="N917" s="5">
        <f t="shared" si="79"/>
        <v>604999.99999996345</v>
      </c>
      <c r="O917" s="5">
        <f t="shared" si="80"/>
        <v>3000</v>
      </c>
      <c r="P917" s="5">
        <f t="shared" si="81"/>
        <v>-1140955.7661928516</v>
      </c>
    </row>
    <row r="918" spans="12:16" x14ac:dyDescent="0.2">
      <c r="L918" s="21">
        <f t="shared" si="78"/>
        <v>0</v>
      </c>
      <c r="M918" s="11">
        <v>9060000</v>
      </c>
      <c r="N918" s="5">
        <f t="shared" si="79"/>
        <v>607999.99999996345</v>
      </c>
      <c r="O918" s="5">
        <f t="shared" si="80"/>
        <v>3000</v>
      </c>
      <c r="P918" s="5">
        <f t="shared" si="81"/>
        <v>-1138293.8388626778</v>
      </c>
    </row>
    <row r="919" spans="12:16" x14ac:dyDescent="0.2">
      <c r="L919" s="21">
        <f t="shared" si="78"/>
        <v>0</v>
      </c>
      <c r="M919" s="11">
        <v>9070000</v>
      </c>
      <c r="N919" s="5">
        <f t="shared" si="79"/>
        <v>610999.99999996345</v>
      </c>
      <c r="O919" s="5">
        <f t="shared" si="80"/>
        <v>3000</v>
      </c>
      <c r="P919" s="5">
        <f t="shared" si="81"/>
        <v>-1135631.911532504</v>
      </c>
    </row>
    <row r="920" spans="12:16" x14ac:dyDescent="0.2">
      <c r="L920" s="21">
        <f t="shared" si="78"/>
        <v>0</v>
      </c>
      <c r="M920" s="11">
        <v>9080000</v>
      </c>
      <c r="N920" s="5">
        <f t="shared" si="79"/>
        <v>613999.99999996345</v>
      </c>
      <c r="O920" s="5">
        <f t="shared" si="80"/>
        <v>3000</v>
      </c>
      <c r="P920" s="5">
        <f t="shared" si="81"/>
        <v>-1132969.9842023302</v>
      </c>
    </row>
    <row r="921" spans="12:16" x14ac:dyDescent="0.2">
      <c r="L921" s="21">
        <f t="shared" si="78"/>
        <v>0</v>
      </c>
      <c r="M921" s="11">
        <v>9090000</v>
      </c>
      <c r="N921" s="5">
        <f t="shared" si="79"/>
        <v>616999.99999996345</v>
      </c>
      <c r="O921" s="5">
        <f t="shared" si="80"/>
        <v>3000</v>
      </c>
      <c r="P921" s="5">
        <f t="shared" si="81"/>
        <v>-1130308.0568721564</v>
      </c>
    </row>
    <row r="922" spans="12:16" x14ac:dyDescent="0.2">
      <c r="L922" s="21">
        <f t="shared" si="78"/>
        <v>0</v>
      </c>
      <c r="M922" s="11">
        <v>9100000</v>
      </c>
      <c r="N922" s="5">
        <f t="shared" si="79"/>
        <v>619999.99999996345</v>
      </c>
      <c r="O922" s="5">
        <f t="shared" si="80"/>
        <v>3000</v>
      </c>
      <c r="P922" s="5">
        <f t="shared" si="81"/>
        <v>-1127646.1295419827</v>
      </c>
    </row>
    <row r="923" spans="12:16" x14ac:dyDescent="0.2">
      <c r="L923" s="21">
        <f t="shared" si="78"/>
        <v>0</v>
      </c>
      <c r="M923" s="11">
        <v>9110000</v>
      </c>
      <c r="N923" s="5">
        <f t="shared" si="79"/>
        <v>622999.99999996345</v>
      </c>
      <c r="O923" s="5">
        <f t="shared" si="80"/>
        <v>3000</v>
      </c>
      <c r="P923" s="5">
        <f t="shared" si="81"/>
        <v>-1124984.2022118089</v>
      </c>
    </row>
    <row r="924" spans="12:16" x14ac:dyDescent="0.2">
      <c r="L924" s="21">
        <f t="shared" si="78"/>
        <v>0</v>
      </c>
      <c r="M924" s="11">
        <v>9120000</v>
      </c>
      <c r="N924" s="5">
        <f t="shared" si="79"/>
        <v>625999.99999996345</v>
      </c>
      <c r="O924" s="5">
        <f t="shared" si="80"/>
        <v>3000</v>
      </c>
      <c r="P924" s="5">
        <f t="shared" si="81"/>
        <v>-1122322.2748816351</v>
      </c>
    </row>
    <row r="925" spans="12:16" x14ac:dyDescent="0.2">
      <c r="L925" s="21">
        <f t="shared" si="78"/>
        <v>0</v>
      </c>
      <c r="M925" s="11">
        <v>9130000</v>
      </c>
      <c r="N925" s="5">
        <f t="shared" si="79"/>
        <v>628999.99999996345</v>
      </c>
      <c r="O925" s="5">
        <f t="shared" si="80"/>
        <v>3000</v>
      </c>
      <c r="P925" s="5">
        <f t="shared" si="81"/>
        <v>-1119660.3475514613</v>
      </c>
    </row>
    <row r="926" spans="12:16" x14ac:dyDescent="0.2">
      <c r="L926" s="21">
        <f t="shared" si="78"/>
        <v>0</v>
      </c>
      <c r="M926" s="11">
        <v>9140000</v>
      </c>
      <c r="N926" s="5">
        <f t="shared" si="79"/>
        <v>631999.99999996345</v>
      </c>
      <c r="O926" s="5">
        <f t="shared" si="80"/>
        <v>3000</v>
      </c>
      <c r="P926" s="5">
        <f t="shared" si="81"/>
        <v>-1116998.4202212875</v>
      </c>
    </row>
    <row r="927" spans="12:16" x14ac:dyDescent="0.2">
      <c r="L927" s="21">
        <f t="shared" si="78"/>
        <v>0</v>
      </c>
      <c r="M927" s="11">
        <v>9150000</v>
      </c>
      <c r="N927" s="5">
        <f t="shared" si="79"/>
        <v>634999.99999996345</v>
      </c>
      <c r="O927" s="5">
        <f t="shared" si="80"/>
        <v>3000</v>
      </c>
      <c r="P927" s="5">
        <f t="shared" si="81"/>
        <v>-1114336.4928911137</v>
      </c>
    </row>
    <row r="928" spans="12:16" x14ac:dyDescent="0.2">
      <c r="L928" s="21">
        <f t="shared" si="78"/>
        <v>0</v>
      </c>
      <c r="M928" s="11">
        <v>9160000</v>
      </c>
      <c r="N928" s="5">
        <f t="shared" si="79"/>
        <v>637999.99999996345</v>
      </c>
      <c r="O928" s="5">
        <f t="shared" si="80"/>
        <v>3000</v>
      </c>
      <c r="P928" s="5">
        <f t="shared" si="81"/>
        <v>-1111674.56556094</v>
      </c>
    </row>
    <row r="929" spans="12:16" x14ac:dyDescent="0.2">
      <c r="L929" s="21">
        <f t="shared" si="78"/>
        <v>0</v>
      </c>
      <c r="M929" s="11">
        <v>9170000</v>
      </c>
      <c r="N929" s="5">
        <f t="shared" si="79"/>
        <v>640999.99999996345</v>
      </c>
      <c r="O929" s="5">
        <f t="shared" si="80"/>
        <v>3000</v>
      </c>
      <c r="P929" s="5">
        <f t="shared" si="81"/>
        <v>-1109012.6382307662</v>
      </c>
    </row>
    <row r="930" spans="12:16" x14ac:dyDescent="0.2">
      <c r="L930" s="21">
        <f t="shared" si="78"/>
        <v>0</v>
      </c>
      <c r="M930" s="11">
        <v>9180000</v>
      </c>
      <c r="N930" s="5">
        <f t="shared" si="79"/>
        <v>643999.99999996345</v>
      </c>
      <c r="O930" s="5">
        <f t="shared" si="80"/>
        <v>3000</v>
      </c>
      <c r="P930" s="5">
        <f t="shared" si="81"/>
        <v>-1106350.7109005924</v>
      </c>
    </row>
    <row r="931" spans="12:16" x14ac:dyDescent="0.2">
      <c r="L931" s="21">
        <f t="shared" si="78"/>
        <v>0</v>
      </c>
      <c r="M931" s="11">
        <v>9190000</v>
      </c>
      <c r="N931" s="5">
        <f t="shared" si="79"/>
        <v>646999.99999996345</v>
      </c>
      <c r="O931" s="5">
        <f t="shared" si="80"/>
        <v>3000</v>
      </c>
      <c r="P931" s="5">
        <f t="shared" si="81"/>
        <v>-1103688.7835704186</v>
      </c>
    </row>
    <row r="932" spans="12:16" x14ac:dyDescent="0.2">
      <c r="L932" s="21">
        <f t="shared" si="78"/>
        <v>0</v>
      </c>
      <c r="M932" s="11">
        <v>9200000</v>
      </c>
      <c r="N932" s="5">
        <f t="shared" si="79"/>
        <v>649999.99999996345</v>
      </c>
      <c r="O932" s="5">
        <f t="shared" si="80"/>
        <v>3000</v>
      </c>
      <c r="P932" s="5">
        <f t="shared" si="81"/>
        <v>-1101026.8562402448</v>
      </c>
    </row>
    <row r="933" spans="12:16" x14ac:dyDescent="0.2">
      <c r="L933" s="21">
        <f t="shared" si="78"/>
        <v>0</v>
      </c>
      <c r="M933" s="11">
        <v>9210000</v>
      </c>
      <c r="N933" s="5">
        <f t="shared" si="79"/>
        <v>652999.99999996345</v>
      </c>
      <c r="O933" s="5">
        <f t="shared" si="80"/>
        <v>3000</v>
      </c>
      <c r="P933" s="5">
        <f t="shared" si="81"/>
        <v>-1098364.928910071</v>
      </c>
    </row>
    <row r="934" spans="12:16" x14ac:dyDescent="0.2">
      <c r="L934" s="21">
        <f t="shared" si="78"/>
        <v>0</v>
      </c>
      <c r="M934" s="11">
        <v>9220000</v>
      </c>
      <c r="N934" s="5">
        <f t="shared" si="79"/>
        <v>655999.99999996345</v>
      </c>
      <c r="O934" s="5">
        <f t="shared" si="80"/>
        <v>3000</v>
      </c>
      <c r="P934" s="5">
        <f t="shared" si="81"/>
        <v>-1095703.0015798972</v>
      </c>
    </row>
    <row r="935" spans="12:16" x14ac:dyDescent="0.2">
      <c r="L935" s="21">
        <f t="shared" si="78"/>
        <v>0</v>
      </c>
      <c r="M935" s="11">
        <v>9230000</v>
      </c>
      <c r="N935" s="5">
        <f t="shared" si="79"/>
        <v>658999.99999996345</v>
      </c>
      <c r="O935" s="5">
        <f t="shared" si="80"/>
        <v>3000</v>
      </c>
      <c r="P935" s="5">
        <f t="shared" si="81"/>
        <v>-1093041.0742497235</v>
      </c>
    </row>
    <row r="936" spans="12:16" x14ac:dyDescent="0.2">
      <c r="L936" s="21">
        <f t="shared" si="78"/>
        <v>0</v>
      </c>
      <c r="M936" s="11">
        <v>9240000</v>
      </c>
      <c r="N936" s="5">
        <f t="shared" si="79"/>
        <v>661999.99999996345</v>
      </c>
      <c r="O936" s="5">
        <f t="shared" si="80"/>
        <v>3000</v>
      </c>
      <c r="P936" s="5">
        <f t="shared" si="81"/>
        <v>-1090379.1469195497</v>
      </c>
    </row>
    <row r="937" spans="12:16" x14ac:dyDescent="0.2">
      <c r="L937" s="21">
        <f t="shared" si="78"/>
        <v>0</v>
      </c>
      <c r="M937" s="11">
        <v>9250000</v>
      </c>
      <c r="N937" s="5">
        <f t="shared" si="79"/>
        <v>664999.99999996345</v>
      </c>
      <c r="O937" s="5">
        <f t="shared" si="80"/>
        <v>3000</v>
      </c>
      <c r="P937" s="5">
        <f t="shared" si="81"/>
        <v>-1087717.2195893759</v>
      </c>
    </row>
    <row r="938" spans="12:16" x14ac:dyDescent="0.2">
      <c r="L938" s="21">
        <f t="shared" si="78"/>
        <v>0</v>
      </c>
      <c r="M938" s="11">
        <v>9260000</v>
      </c>
      <c r="N938" s="5">
        <f t="shared" si="79"/>
        <v>667999.99999996345</v>
      </c>
      <c r="O938" s="5">
        <f t="shared" si="80"/>
        <v>3000</v>
      </c>
      <c r="P938" s="5">
        <f t="shared" si="81"/>
        <v>-1085055.2922592021</v>
      </c>
    </row>
    <row r="939" spans="12:16" x14ac:dyDescent="0.2">
      <c r="L939" s="21">
        <f t="shared" si="78"/>
        <v>0</v>
      </c>
      <c r="M939" s="11">
        <v>9270000</v>
      </c>
      <c r="N939" s="5">
        <f t="shared" si="79"/>
        <v>670999.99999996345</v>
      </c>
      <c r="O939" s="5">
        <f t="shared" si="80"/>
        <v>3000</v>
      </c>
      <c r="P939" s="5">
        <f t="shared" si="81"/>
        <v>-1082393.3649290283</v>
      </c>
    </row>
    <row r="940" spans="12:16" x14ac:dyDescent="0.2">
      <c r="L940" s="21">
        <f t="shared" si="78"/>
        <v>0</v>
      </c>
      <c r="M940" s="11">
        <v>9280000</v>
      </c>
      <c r="N940" s="5">
        <f t="shared" si="79"/>
        <v>673999.99999996345</v>
      </c>
      <c r="O940" s="5">
        <f t="shared" si="80"/>
        <v>3000</v>
      </c>
      <c r="P940" s="5">
        <f t="shared" si="81"/>
        <v>-1079731.4375988545</v>
      </c>
    </row>
    <row r="941" spans="12:16" x14ac:dyDescent="0.2">
      <c r="L941" s="21">
        <f t="shared" si="78"/>
        <v>0</v>
      </c>
      <c r="M941" s="11">
        <v>9290000</v>
      </c>
      <c r="N941" s="5">
        <f t="shared" si="79"/>
        <v>676999.99999996345</v>
      </c>
      <c r="O941" s="5">
        <f t="shared" si="80"/>
        <v>3000</v>
      </c>
      <c r="P941" s="5">
        <f t="shared" si="81"/>
        <v>-1077069.5102686808</v>
      </c>
    </row>
    <row r="942" spans="12:16" x14ac:dyDescent="0.2">
      <c r="L942" s="21">
        <f t="shared" si="78"/>
        <v>0</v>
      </c>
      <c r="M942" s="11">
        <v>9300000</v>
      </c>
      <c r="N942" s="5">
        <f t="shared" si="79"/>
        <v>679999.99999996345</v>
      </c>
      <c r="O942" s="5">
        <f t="shared" si="80"/>
        <v>3000</v>
      </c>
      <c r="P942" s="5">
        <f t="shared" si="81"/>
        <v>-1074407.582938507</v>
      </c>
    </row>
    <row r="943" spans="12:16" x14ac:dyDescent="0.2">
      <c r="L943" s="21">
        <f t="shared" si="78"/>
        <v>0</v>
      </c>
      <c r="M943" s="11">
        <v>9310000</v>
      </c>
      <c r="N943" s="5">
        <f t="shared" si="79"/>
        <v>682999.99999996345</v>
      </c>
      <c r="O943" s="5">
        <f t="shared" si="80"/>
        <v>3000</v>
      </c>
      <c r="P943" s="5">
        <f t="shared" si="81"/>
        <v>-1071745.6556083332</v>
      </c>
    </row>
    <row r="944" spans="12:16" x14ac:dyDescent="0.2">
      <c r="L944" s="21">
        <f t="shared" si="78"/>
        <v>0</v>
      </c>
      <c r="M944" s="11">
        <v>9320000</v>
      </c>
      <c r="N944" s="5">
        <f t="shared" si="79"/>
        <v>685999.99999996345</v>
      </c>
      <c r="O944" s="5">
        <f t="shared" si="80"/>
        <v>3000</v>
      </c>
      <c r="P944" s="5">
        <f t="shared" si="81"/>
        <v>-1069083.7282781594</v>
      </c>
    </row>
    <row r="945" spans="12:16" x14ac:dyDescent="0.2">
      <c r="L945" s="21">
        <f t="shared" si="78"/>
        <v>0</v>
      </c>
      <c r="M945" s="11">
        <v>9330000</v>
      </c>
      <c r="N945" s="5">
        <f t="shared" si="79"/>
        <v>688999.99999996345</v>
      </c>
      <c r="O945" s="5">
        <f t="shared" si="80"/>
        <v>3000</v>
      </c>
      <c r="P945" s="5">
        <f t="shared" si="81"/>
        <v>-1066421.8009479856</v>
      </c>
    </row>
    <row r="946" spans="12:16" x14ac:dyDescent="0.2">
      <c r="L946" s="21">
        <f t="shared" si="78"/>
        <v>0</v>
      </c>
      <c r="M946" s="11">
        <v>9340000</v>
      </c>
      <c r="N946" s="5">
        <f t="shared" si="79"/>
        <v>691999.99999996345</v>
      </c>
      <c r="O946" s="5">
        <f t="shared" si="80"/>
        <v>3000</v>
      </c>
      <c r="P946" s="5">
        <f t="shared" si="81"/>
        <v>-1063759.8736178118</v>
      </c>
    </row>
    <row r="947" spans="12:16" x14ac:dyDescent="0.2">
      <c r="L947" s="21">
        <f t="shared" si="78"/>
        <v>0</v>
      </c>
      <c r="M947" s="11">
        <v>9350000</v>
      </c>
      <c r="N947" s="5">
        <f t="shared" si="79"/>
        <v>694999.99999996345</v>
      </c>
      <c r="O947" s="5">
        <f t="shared" si="80"/>
        <v>3000</v>
      </c>
      <c r="P947" s="5">
        <f t="shared" si="81"/>
        <v>-1061097.946287638</v>
      </c>
    </row>
    <row r="948" spans="12:16" x14ac:dyDescent="0.2">
      <c r="L948" s="21">
        <f t="shared" si="78"/>
        <v>0</v>
      </c>
      <c r="M948" s="11">
        <v>9360000</v>
      </c>
      <c r="N948" s="5">
        <f t="shared" si="79"/>
        <v>697999.99999996345</v>
      </c>
      <c r="O948" s="5">
        <f t="shared" si="80"/>
        <v>3000</v>
      </c>
      <c r="P948" s="5">
        <f t="shared" si="81"/>
        <v>-1058436.0189574643</v>
      </c>
    </row>
    <row r="949" spans="12:16" x14ac:dyDescent="0.2">
      <c r="L949" s="21">
        <f t="shared" si="78"/>
        <v>0</v>
      </c>
      <c r="M949" s="11">
        <v>9370000</v>
      </c>
      <c r="N949" s="5">
        <f t="shared" si="79"/>
        <v>700999.99999996345</v>
      </c>
      <c r="O949" s="5">
        <f t="shared" si="80"/>
        <v>3000</v>
      </c>
      <c r="P949" s="5">
        <f t="shared" si="81"/>
        <v>-1055774.0916272905</v>
      </c>
    </row>
    <row r="950" spans="12:16" x14ac:dyDescent="0.2">
      <c r="L950" s="21">
        <f t="shared" si="78"/>
        <v>0</v>
      </c>
      <c r="M950" s="11">
        <v>9380000</v>
      </c>
      <c r="N950" s="5">
        <f t="shared" si="79"/>
        <v>703999.99999996345</v>
      </c>
      <c r="O950" s="5">
        <f t="shared" si="80"/>
        <v>3000</v>
      </c>
      <c r="P950" s="5">
        <f t="shared" si="81"/>
        <v>-1053112.1642971167</v>
      </c>
    </row>
    <row r="951" spans="12:16" x14ac:dyDescent="0.2">
      <c r="L951" s="21">
        <f t="shared" si="78"/>
        <v>0</v>
      </c>
      <c r="M951" s="11">
        <v>9390000</v>
      </c>
      <c r="N951" s="5">
        <f t="shared" si="79"/>
        <v>706999.99999996345</v>
      </c>
      <c r="O951" s="5">
        <f t="shared" si="80"/>
        <v>3000</v>
      </c>
      <c r="P951" s="5">
        <f t="shared" si="81"/>
        <v>-1050450.2369669429</v>
      </c>
    </row>
    <row r="952" spans="12:16" x14ac:dyDescent="0.2">
      <c r="L952" s="21">
        <f t="shared" si="78"/>
        <v>0</v>
      </c>
      <c r="M952" s="11">
        <v>9400000</v>
      </c>
      <c r="N952" s="5">
        <f t="shared" si="79"/>
        <v>709999.99999996345</v>
      </c>
      <c r="O952" s="5">
        <f t="shared" si="80"/>
        <v>3000</v>
      </c>
      <c r="P952" s="5">
        <f t="shared" si="81"/>
        <v>-1047788.3096367691</v>
      </c>
    </row>
    <row r="953" spans="12:16" x14ac:dyDescent="0.2">
      <c r="L953" s="21">
        <f t="shared" si="78"/>
        <v>0</v>
      </c>
      <c r="M953" s="11">
        <v>9410000</v>
      </c>
      <c r="N953" s="5">
        <f t="shared" si="79"/>
        <v>712999.99999996345</v>
      </c>
      <c r="O953" s="5">
        <f t="shared" si="80"/>
        <v>3000</v>
      </c>
      <c r="P953" s="5">
        <f t="shared" si="81"/>
        <v>-1045126.3823065953</v>
      </c>
    </row>
    <row r="954" spans="12:16" x14ac:dyDescent="0.2">
      <c r="L954" s="21">
        <f t="shared" si="78"/>
        <v>0</v>
      </c>
      <c r="M954" s="11">
        <v>9420000</v>
      </c>
      <c r="N954" s="5">
        <f t="shared" si="79"/>
        <v>715999.99999996345</v>
      </c>
      <c r="O954" s="5">
        <f t="shared" si="80"/>
        <v>3000</v>
      </c>
      <c r="P954" s="5">
        <f t="shared" si="81"/>
        <v>-1042464.4549764215</v>
      </c>
    </row>
    <row r="955" spans="12:16" x14ac:dyDescent="0.2">
      <c r="L955" s="21">
        <f t="shared" si="78"/>
        <v>0</v>
      </c>
      <c r="M955" s="11">
        <v>9430000</v>
      </c>
      <c r="N955" s="5">
        <f t="shared" si="79"/>
        <v>718999.99999996345</v>
      </c>
      <c r="O955" s="5">
        <f t="shared" si="80"/>
        <v>3000</v>
      </c>
      <c r="P955" s="5">
        <f t="shared" si="81"/>
        <v>-1039802.5276462478</v>
      </c>
    </row>
    <row r="956" spans="12:16" x14ac:dyDescent="0.2">
      <c r="L956" s="21">
        <f t="shared" si="78"/>
        <v>0</v>
      </c>
      <c r="M956" s="11">
        <v>9440000</v>
      </c>
      <c r="N956" s="5">
        <f t="shared" si="79"/>
        <v>721999.99999996345</v>
      </c>
      <c r="O956" s="5">
        <f t="shared" si="80"/>
        <v>3000</v>
      </c>
      <c r="P956" s="5">
        <f t="shared" si="81"/>
        <v>-1037140.600316074</v>
      </c>
    </row>
    <row r="957" spans="12:16" x14ac:dyDescent="0.2">
      <c r="L957" s="21">
        <f t="shared" si="78"/>
        <v>0</v>
      </c>
      <c r="M957" s="11">
        <v>9450000</v>
      </c>
      <c r="N957" s="5">
        <f t="shared" si="79"/>
        <v>724999.99999996345</v>
      </c>
      <c r="O957" s="5">
        <f t="shared" si="80"/>
        <v>3000</v>
      </c>
      <c r="P957" s="5">
        <f t="shared" si="81"/>
        <v>-1034478.6729859002</v>
      </c>
    </row>
    <row r="958" spans="12:16" x14ac:dyDescent="0.2">
      <c r="L958" s="21">
        <f t="shared" si="78"/>
        <v>0</v>
      </c>
      <c r="M958" s="11">
        <v>9460000</v>
      </c>
      <c r="N958" s="5">
        <f t="shared" si="79"/>
        <v>727999.99999996345</v>
      </c>
      <c r="O958" s="5">
        <f t="shared" si="80"/>
        <v>3000</v>
      </c>
      <c r="P958" s="5">
        <f t="shared" si="81"/>
        <v>-1031816.7456557264</v>
      </c>
    </row>
    <row r="959" spans="12:16" x14ac:dyDescent="0.2">
      <c r="L959" s="21">
        <f t="shared" si="78"/>
        <v>0</v>
      </c>
      <c r="M959" s="11">
        <v>9470000</v>
      </c>
      <c r="N959" s="5">
        <f t="shared" si="79"/>
        <v>730999.99999996345</v>
      </c>
      <c r="O959" s="5">
        <f t="shared" si="80"/>
        <v>3000</v>
      </c>
      <c r="P959" s="5">
        <f t="shared" si="81"/>
        <v>-1029154.8183255526</v>
      </c>
    </row>
    <row r="960" spans="12:16" x14ac:dyDescent="0.2">
      <c r="L960" s="21">
        <f t="shared" si="78"/>
        <v>0</v>
      </c>
      <c r="M960" s="11">
        <v>9480000</v>
      </c>
      <c r="N960" s="5">
        <f t="shared" si="79"/>
        <v>733999.99999996345</v>
      </c>
      <c r="O960" s="5">
        <f t="shared" si="80"/>
        <v>3000</v>
      </c>
      <c r="P960" s="5">
        <f t="shared" si="81"/>
        <v>-1026492.8909953788</v>
      </c>
    </row>
    <row r="961" spans="12:16" x14ac:dyDescent="0.2">
      <c r="L961" s="21">
        <f t="shared" si="78"/>
        <v>0</v>
      </c>
      <c r="M961" s="11">
        <v>9490000</v>
      </c>
      <c r="N961" s="5">
        <f t="shared" si="79"/>
        <v>736999.99999996345</v>
      </c>
      <c r="O961" s="5">
        <f t="shared" si="80"/>
        <v>3000</v>
      </c>
      <c r="P961" s="5">
        <f t="shared" si="81"/>
        <v>-1023830.9636652051</v>
      </c>
    </row>
    <row r="962" spans="12:16" x14ac:dyDescent="0.2">
      <c r="L962" s="21">
        <f t="shared" si="78"/>
        <v>0</v>
      </c>
      <c r="M962" s="11">
        <v>9500000</v>
      </c>
      <c r="N962" s="5">
        <f t="shared" si="79"/>
        <v>739999.99999996345</v>
      </c>
      <c r="O962" s="5">
        <f t="shared" si="80"/>
        <v>3000</v>
      </c>
      <c r="P962" s="5">
        <f t="shared" si="81"/>
        <v>-1021169.0363350313</v>
      </c>
    </row>
    <row r="963" spans="12:16" x14ac:dyDescent="0.2">
      <c r="L963" s="21">
        <f t="shared" si="78"/>
        <v>0</v>
      </c>
      <c r="M963" s="11">
        <v>9510000</v>
      </c>
      <c r="N963" s="5">
        <f t="shared" si="79"/>
        <v>742999.99999996345</v>
      </c>
      <c r="O963" s="5">
        <f t="shared" si="80"/>
        <v>3000</v>
      </c>
      <c r="P963" s="5">
        <f t="shared" si="81"/>
        <v>-1018507.1090048575</v>
      </c>
    </row>
    <row r="964" spans="12:16" x14ac:dyDescent="0.2">
      <c r="L964" s="21">
        <f t="shared" si="78"/>
        <v>0</v>
      </c>
      <c r="M964" s="11">
        <v>9520000</v>
      </c>
      <c r="N964" s="5">
        <f t="shared" si="79"/>
        <v>745999.99999996345</v>
      </c>
      <c r="O964" s="5">
        <f t="shared" si="80"/>
        <v>3000</v>
      </c>
      <c r="P964" s="5">
        <f t="shared" si="81"/>
        <v>-1015845.1816746837</v>
      </c>
    </row>
    <row r="965" spans="12:16" x14ac:dyDescent="0.2">
      <c r="L965" s="21">
        <f t="shared" si="78"/>
        <v>0</v>
      </c>
      <c r="M965" s="11">
        <v>9530000</v>
      </c>
      <c r="N965" s="5">
        <f t="shared" si="79"/>
        <v>748999.99999996345</v>
      </c>
      <c r="O965" s="5">
        <f t="shared" si="80"/>
        <v>3000</v>
      </c>
      <c r="P965" s="5">
        <f t="shared" si="81"/>
        <v>-1013183.2543445099</v>
      </c>
    </row>
    <row r="966" spans="12:16" x14ac:dyDescent="0.2">
      <c r="L966" s="21">
        <f t="shared" si="78"/>
        <v>0</v>
      </c>
      <c r="M966" s="11">
        <v>9540000</v>
      </c>
      <c r="N966" s="5">
        <f t="shared" si="79"/>
        <v>751999.99999996345</v>
      </c>
      <c r="O966" s="5">
        <f t="shared" si="80"/>
        <v>3000</v>
      </c>
      <c r="P966" s="5">
        <f t="shared" si="81"/>
        <v>-1010521.3270143361</v>
      </c>
    </row>
    <row r="967" spans="12:16" x14ac:dyDescent="0.2">
      <c r="L967" s="21">
        <f t="shared" si="78"/>
        <v>0</v>
      </c>
      <c r="M967" s="11">
        <v>9550000</v>
      </c>
      <c r="N967" s="5">
        <f t="shared" si="79"/>
        <v>754999.99999996345</v>
      </c>
      <c r="O967" s="5">
        <f t="shared" si="80"/>
        <v>3000</v>
      </c>
      <c r="P967" s="5">
        <f t="shared" si="81"/>
        <v>-1007859.3996841623</v>
      </c>
    </row>
    <row r="968" spans="12:16" x14ac:dyDescent="0.2">
      <c r="L968" s="21">
        <f t="shared" si="78"/>
        <v>0</v>
      </c>
      <c r="M968" s="11">
        <v>9560000</v>
      </c>
      <c r="N968" s="5">
        <f t="shared" si="79"/>
        <v>757999.99999996345</v>
      </c>
      <c r="O968" s="5">
        <f t="shared" si="80"/>
        <v>3000</v>
      </c>
      <c r="P968" s="5">
        <f t="shared" si="81"/>
        <v>-1005197.4723539886</v>
      </c>
    </row>
    <row r="969" spans="12:16" x14ac:dyDescent="0.2">
      <c r="L969" s="21">
        <f t="shared" si="78"/>
        <v>0</v>
      </c>
      <c r="M969" s="11">
        <v>9570000</v>
      </c>
      <c r="N969" s="5">
        <f t="shared" si="79"/>
        <v>760999.99999996345</v>
      </c>
      <c r="O969" s="5">
        <f t="shared" si="80"/>
        <v>3000</v>
      </c>
      <c r="P969" s="5">
        <f t="shared" si="81"/>
        <v>-1002535.5450238148</v>
      </c>
    </row>
    <row r="970" spans="12:16" x14ac:dyDescent="0.2">
      <c r="L970" s="21">
        <f t="shared" si="78"/>
        <v>0</v>
      </c>
      <c r="M970" s="11">
        <v>9580000</v>
      </c>
      <c r="N970" s="5">
        <f t="shared" si="79"/>
        <v>763999.99999996345</v>
      </c>
      <c r="O970" s="5">
        <f t="shared" si="80"/>
        <v>3000</v>
      </c>
      <c r="P970" s="5">
        <f t="shared" si="81"/>
        <v>-999873.61769364099</v>
      </c>
    </row>
    <row r="971" spans="12:16" x14ac:dyDescent="0.2">
      <c r="L971" s="21">
        <f t="shared" si="78"/>
        <v>0</v>
      </c>
      <c r="M971" s="11">
        <v>9590000</v>
      </c>
      <c r="N971" s="5">
        <f t="shared" si="79"/>
        <v>766999.99999996345</v>
      </c>
      <c r="O971" s="5">
        <f t="shared" si="80"/>
        <v>3000</v>
      </c>
      <c r="P971" s="5">
        <f t="shared" si="81"/>
        <v>-997211.69036346721</v>
      </c>
    </row>
    <row r="972" spans="12:16" x14ac:dyDescent="0.2">
      <c r="L972" s="21">
        <f t="shared" ref="L972:L1035" si="82">IF(M972&gt;I$17,0,IF(N971&lt;0,IF(N972&gt;0,M972,0),0))</f>
        <v>0</v>
      </c>
      <c r="M972" s="11">
        <v>9600000</v>
      </c>
      <c r="N972" s="5">
        <f t="shared" si="79"/>
        <v>769999.99999996345</v>
      </c>
      <c r="O972" s="5">
        <f t="shared" si="80"/>
        <v>3000</v>
      </c>
      <c r="P972" s="5">
        <f t="shared" si="81"/>
        <v>-994549.76303329342</v>
      </c>
    </row>
    <row r="973" spans="12:16" x14ac:dyDescent="0.2">
      <c r="L973" s="21">
        <f t="shared" si="82"/>
        <v>0</v>
      </c>
      <c r="M973" s="11">
        <v>9610000</v>
      </c>
      <c r="N973" s="5">
        <f t="shared" ref="N973:N1036" si="83">IF((I$17+1)&lt;=M973,NA(),N972+O973)</f>
        <v>772999.99999996345</v>
      </c>
      <c r="O973" s="5">
        <f t="shared" ref="O973:O1036" si="84">IF(M973&gt;I$17,NA(),IF(M973&lt;=G$24,N$5,IF(M973&lt;=G$25,N$6,IF(M973&lt;=G$26,N$7,N$8))))</f>
        <v>3000</v>
      </c>
      <c r="P973" s="5">
        <f t="shared" ref="P973:P1036" si="85">IF(M973&gt;I$17,NA(),P972+R$14)</f>
        <v>-991887.83570311964</v>
      </c>
    </row>
    <row r="974" spans="12:16" x14ac:dyDescent="0.2">
      <c r="L974" s="21">
        <f t="shared" si="82"/>
        <v>0</v>
      </c>
      <c r="M974" s="11">
        <v>9620000</v>
      </c>
      <c r="N974" s="5">
        <f t="shared" si="83"/>
        <v>775999.99999996345</v>
      </c>
      <c r="O974" s="5">
        <f t="shared" si="84"/>
        <v>3000</v>
      </c>
      <c r="P974" s="5">
        <f t="shared" si="85"/>
        <v>-989225.90837294585</v>
      </c>
    </row>
    <row r="975" spans="12:16" x14ac:dyDescent="0.2">
      <c r="L975" s="21">
        <f t="shared" si="82"/>
        <v>0</v>
      </c>
      <c r="M975" s="11">
        <v>9630000</v>
      </c>
      <c r="N975" s="5">
        <f t="shared" si="83"/>
        <v>778999.99999996345</v>
      </c>
      <c r="O975" s="5">
        <f t="shared" si="84"/>
        <v>3000</v>
      </c>
      <c r="P975" s="5">
        <f t="shared" si="85"/>
        <v>-986563.98104277207</v>
      </c>
    </row>
    <row r="976" spans="12:16" x14ac:dyDescent="0.2">
      <c r="L976" s="21">
        <f t="shared" si="82"/>
        <v>0</v>
      </c>
      <c r="M976" s="11">
        <v>9640000</v>
      </c>
      <c r="N976" s="5">
        <f t="shared" si="83"/>
        <v>781999.99999996345</v>
      </c>
      <c r="O976" s="5">
        <f t="shared" si="84"/>
        <v>3000</v>
      </c>
      <c r="P976" s="5">
        <f t="shared" si="85"/>
        <v>-983902.05371259828</v>
      </c>
    </row>
    <row r="977" spans="12:16" x14ac:dyDescent="0.2">
      <c r="L977" s="21">
        <f t="shared" si="82"/>
        <v>0</v>
      </c>
      <c r="M977" s="11">
        <v>9650000</v>
      </c>
      <c r="N977" s="5">
        <f t="shared" si="83"/>
        <v>784999.99999996345</v>
      </c>
      <c r="O977" s="5">
        <f t="shared" si="84"/>
        <v>3000</v>
      </c>
      <c r="P977" s="5">
        <f t="shared" si="85"/>
        <v>-981240.1263824245</v>
      </c>
    </row>
    <row r="978" spans="12:16" x14ac:dyDescent="0.2">
      <c r="L978" s="21">
        <f t="shared" si="82"/>
        <v>0</v>
      </c>
      <c r="M978" s="11">
        <v>9660000</v>
      </c>
      <c r="N978" s="5">
        <f t="shared" si="83"/>
        <v>787999.99999996345</v>
      </c>
      <c r="O978" s="5">
        <f t="shared" si="84"/>
        <v>3000</v>
      </c>
      <c r="P978" s="5">
        <f t="shared" si="85"/>
        <v>-978578.19905225071</v>
      </c>
    </row>
    <row r="979" spans="12:16" x14ac:dyDescent="0.2">
      <c r="L979" s="21">
        <f t="shared" si="82"/>
        <v>0</v>
      </c>
      <c r="M979" s="11">
        <v>9670000</v>
      </c>
      <c r="N979" s="5">
        <f t="shared" si="83"/>
        <v>790999.99999996345</v>
      </c>
      <c r="O979" s="5">
        <f t="shared" si="84"/>
        <v>3000</v>
      </c>
      <c r="P979" s="5">
        <f t="shared" si="85"/>
        <v>-975916.27172207693</v>
      </c>
    </row>
    <row r="980" spans="12:16" x14ac:dyDescent="0.2">
      <c r="L980" s="21">
        <f t="shared" si="82"/>
        <v>0</v>
      </c>
      <c r="M980" s="11">
        <v>9680000</v>
      </c>
      <c r="N980" s="5">
        <f t="shared" si="83"/>
        <v>793999.99999996345</v>
      </c>
      <c r="O980" s="5">
        <f t="shared" si="84"/>
        <v>3000</v>
      </c>
      <c r="P980" s="5">
        <f t="shared" si="85"/>
        <v>-973254.34439190314</v>
      </c>
    </row>
    <row r="981" spans="12:16" x14ac:dyDescent="0.2">
      <c r="L981" s="21">
        <f t="shared" si="82"/>
        <v>0</v>
      </c>
      <c r="M981" s="11">
        <v>9690000</v>
      </c>
      <c r="N981" s="5">
        <f t="shared" si="83"/>
        <v>796999.99999996345</v>
      </c>
      <c r="O981" s="5">
        <f t="shared" si="84"/>
        <v>3000</v>
      </c>
      <c r="P981" s="5">
        <f t="shared" si="85"/>
        <v>-970592.41706172936</v>
      </c>
    </row>
    <row r="982" spans="12:16" x14ac:dyDescent="0.2">
      <c r="L982" s="21">
        <f t="shared" si="82"/>
        <v>0</v>
      </c>
      <c r="M982" s="11">
        <v>9700000</v>
      </c>
      <c r="N982" s="5">
        <f t="shared" si="83"/>
        <v>799999.99999996345</v>
      </c>
      <c r="O982" s="5">
        <f t="shared" si="84"/>
        <v>3000</v>
      </c>
      <c r="P982" s="5">
        <f t="shared" si="85"/>
        <v>-967930.48973155557</v>
      </c>
    </row>
    <row r="983" spans="12:16" x14ac:dyDescent="0.2">
      <c r="L983" s="21">
        <f t="shared" si="82"/>
        <v>0</v>
      </c>
      <c r="M983" s="11">
        <v>9710000</v>
      </c>
      <c r="N983" s="5">
        <f t="shared" si="83"/>
        <v>802999.99999996345</v>
      </c>
      <c r="O983" s="5">
        <f t="shared" si="84"/>
        <v>3000</v>
      </c>
      <c r="P983" s="5">
        <f t="shared" si="85"/>
        <v>-965268.56240138179</v>
      </c>
    </row>
    <row r="984" spans="12:16" x14ac:dyDescent="0.2">
      <c r="L984" s="21">
        <f t="shared" si="82"/>
        <v>0</v>
      </c>
      <c r="M984" s="11">
        <v>9720000</v>
      </c>
      <c r="N984" s="5">
        <f t="shared" si="83"/>
        <v>805999.99999996345</v>
      </c>
      <c r="O984" s="5">
        <f t="shared" si="84"/>
        <v>3000</v>
      </c>
      <c r="P984" s="5">
        <f t="shared" si="85"/>
        <v>-962606.635071208</v>
      </c>
    </row>
    <row r="985" spans="12:16" x14ac:dyDescent="0.2">
      <c r="L985" s="21">
        <f t="shared" si="82"/>
        <v>0</v>
      </c>
      <c r="M985" s="11">
        <v>9730000</v>
      </c>
      <c r="N985" s="5">
        <f t="shared" si="83"/>
        <v>808999.99999996345</v>
      </c>
      <c r="O985" s="5">
        <f t="shared" si="84"/>
        <v>3000</v>
      </c>
      <c r="P985" s="5">
        <f t="shared" si="85"/>
        <v>-959944.70774103422</v>
      </c>
    </row>
    <row r="986" spans="12:16" x14ac:dyDescent="0.2">
      <c r="L986" s="21">
        <f t="shared" si="82"/>
        <v>0</v>
      </c>
      <c r="M986" s="11">
        <v>9740000</v>
      </c>
      <c r="N986" s="5">
        <f t="shared" si="83"/>
        <v>811999.99999996345</v>
      </c>
      <c r="O986" s="5">
        <f t="shared" si="84"/>
        <v>3000</v>
      </c>
      <c r="P986" s="5">
        <f t="shared" si="85"/>
        <v>-957282.78041086043</v>
      </c>
    </row>
    <row r="987" spans="12:16" x14ac:dyDescent="0.2">
      <c r="L987" s="21">
        <f t="shared" si="82"/>
        <v>0</v>
      </c>
      <c r="M987" s="11">
        <v>9750000</v>
      </c>
      <c r="N987" s="5">
        <f t="shared" si="83"/>
        <v>814999.99999996345</v>
      </c>
      <c r="O987" s="5">
        <f t="shared" si="84"/>
        <v>3000</v>
      </c>
      <c r="P987" s="5">
        <f t="shared" si="85"/>
        <v>-954620.85308068665</v>
      </c>
    </row>
    <row r="988" spans="12:16" x14ac:dyDescent="0.2">
      <c r="L988" s="21">
        <f t="shared" si="82"/>
        <v>0</v>
      </c>
      <c r="M988" s="11">
        <v>9760000</v>
      </c>
      <c r="N988" s="5">
        <f t="shared" si="83"/>
        <v>817999.99999996345</v>
      </c>
      <c r="O988" s="5">
        <f t="shared" si="84"/>
        <v>3000</v>
      </c>
      <c r="P988" s="5">
        <f t="shared" si="85"/>
        <v>-951958.92575051286</v>
      </c>
    </row>
    <row r="989" spans="12:16" x14ac:dyDescent="0.2">
      <c r="L989" s="21">
        <f t="shared" si="82"/>
        <v>0</v>
      </c>
      <c r="M989" s="11">
        <v>9770000</v>
      </c>
      <c r="N989" s="5">
        <f t="shared" si="83"/>
        <v>820999.99999996345</v>
      </c>
      <c r="O989" s="5">
        <f t="shared" si="84"/>
        <v>3000</v>
      </c>
      <c r="P989" s="5">
        <f t="shared" si="85"/>
        <v>-949296.99842033908</v>
      </c>
    </row>
    <row r="990" spans="12:16" x14ac:dyDescent="0.2">
      <c r="L990" s="21">
        <f t="shared" si="82"/>
        <v>0</v>
      </c>
      <c r="M990" s="11">
        <v>9780000</v>
      </c>
      <c r="N990" s="5">
        <f t="shared" si="83"/>
        <v>823999.99999996345</v>
      </c>
      <c r="O990" s="5">
        <f t="shared" si="84"/>
        <v>3000</v>
      </c>
      <c r="P990" s="5">
        <f t="shared" si="85"/>
        <v>-946635.07109016529</v>
      </c>
    </row>
    <row r="991" spans="12:16" x14ac:dyDescent="0.2">
      <c r="L991" s="21">
        <f t="shared" si="82"/>
        <v>0</v>
      </c>
      <c r="M991" s="11">
        <v>9790000</v>
      </c>
      <c r="N991" s="5">
        <f t="shared" si="83"/>
        <v>826999.99999996345</v>
      </c>
      <c r="O991" s="5">
        <f t="shared" si="84"/>
        <v>3000</v>
      </c>
      <c r="P991" s="5">
        <f t="shared" si="85"/>
        <v>-943973.14375999151</v>
      </c>
    </row>
    <row r="992" spans="12:16" x14ac:dyDescent="0.2">
      <c r="L992" s="21">
        <f t="shared" si="82"/>
        <v>0</v>
      </c>
      <c r="M992" s="11">
        <v>9800000</v>
      </c>
      <c r="N992" s="5">
        <f t="shared" si="83"/>
        <v>829999.99999996345</v>
      </c>
      <c r="O992" s="5">
        <f t="shared" si="84"/>
        <v>3000</v>
      </c>
      <c r="P992" s="5">
        <f t="shared" si="85"/>
        <v>-941311.21642981772</v>
      </c>
    </row>
    <row r="993" spans="12:16" x14ac:dyDescent="0.2">
      <c r="L993" s="21">
        <f t="shared" si="82"/>
        <v>0</v>
      </c>
      <c r="M993" s="11">
        <v>9810000</v>
      </c>
      <c r="N993" s="5">
        <f t="shared" si="83"/>
        <v>832999.99999996345</v>
      </c>
      <c r="O993" s="5">
        <f t="shared" si="84"/>
        <v>3000</v>
      </c>
      <c r="P993" s="5">
        <f t="shared" si="85"/>
        <v>-938649.28909964394</v>
      </c>
    </row>
    <row r="994" spans="12:16" x14ac:dyDescent="0.2">
      <c r="L994" s="21">
        <f t="shared" si="82"/>
        <v>0</v>
      </c>
      <c r="M994" s="11">
        <v>9820000</v>
      </c>
      <c r="N994" s="5">
        <f t="shared" si="83"/>
        <v>835999.99999996345</v>
      </c>
      <c r="O994" s="5">
        <f t="shared" si="84"/>
        <v>3000</v>
      </c>
      <c r="P994" s="5">
        <f t="shared" si="85"/>
        <v>-935987.36176947015</v>
      </c>
    </row>
    <row r="995" spans="12:16" x14ac:dyDescent="0.2">
      <c r="L995" s="21">
        <f t="shared" si="82"/>
        <v>0</v>
      </c>
      <c r="M995" s="11">
        <v>9830000</v>
      </c>
      <c r="N995" s="5">
        <f t="shared" si="83"/>
        <v>838999.99999996345</v>
      </c>
      <c r="O995" s="5">
        <f t="shared" si="84"/>
        <v>3000</v>
      </c>
      <c r="P995" s="5">
        <f t="shared" si="85"/>
        <v>-933325.43443929637</v>
      </c>
    </row>
    <row r="996" spans="12:16" x14ac:dyDescent="0.2">
      <c r="L996" s="21">
        <f t="shared" si="82"/>
        <v>0</v>
      </c>
      <c r="M996" s="11">
        <v>9840000</v>
      </c>
      <c r="N996" s="5">
        <f t="shared" si="83"/>
        <v>841999.99999996345</v>
      </c>
      <c r="O996" s="5">
        <f t="shared" si="84"/>
        <v>3000</v>
      </c>
      <c r="P996" s="5">
        <f t="shared" si="85"/>
        <v>-930663.50710912258</v>
      </c>
    </row>
    <row r="997" spans="12:16" x14ac:dyDescent="0.2">
      <c r="L997" s="21">
        <f t="shared" si="82"/>
        <v>0</v>
      </c>
      <c r="M997" s="11">
        <v>9850000</v>
      </c>
      <c r="N997" s="5">
        <f t="shared" si="83"/>
        <v>844999.99999996345</v>
      </c>
      <c r="O997" s="5">
        <f t="shared" si="84"/>
        <v>3000</v>
      </c>
      <c r="P997" s="5">
        <f t="shared" si="85"/>
        <v>-928001.5797789488</v>
      </c>
    </row>
    <row r="998" spans="12:16" x14ac:dyDescent="0.2">
      <c r="L998" s="21">
        <f t="shared" si="82"/>
        <v>0</v>
      </c>
      <c r="M998" s="11">
        <v>9860000</v>
      </c>
      <c r="N998" s="5">
        <f t="shared" si="83"/>
        <v>847999.99999996345</v>
      </c>
      <c r="O998" s="5">
        <f t="shared" si="84"/>
        <v>3000</v>
      </c>
      <c r="P998" s="5">
        <f t="shared" si="85"/>
        <v>-925339.65244877501</v>
      </c>
    </row>
    <row r="999" spans="12:16" x14ac:dyDescent="0.2">
      <c r="L999" s="21">
        <f t="shared" si="82"/>
        <v>0</v>
      </c>
      <c r="M999" s="11">
        <v>9870000</v>
      </c>
      <c r="N999" s="5">
        <f t="shared" si="83"/>
        <v>850999.99999996345</v>
      </c>
      <c r="O999" s="5">
        <f t="shared" si="84"/>
        <v>3000</v>
      </c>
      <c r="P999" s="5">
        <f t="shared" si="85"/>
        <v>-922677.72511860123</v>
      </c>
    </row>
    <row r="1000" spans="12:16" x14ac:dyDescent="0.2">
      <c r="L1000" s="21">
        <f t="shared" si="82"/>
        <v>0</v>
      </c>
      <c r="M1000" s="11">
        <v>9880000</v>
      </c>
      <c r="N1000" s="5">
        <f t="shared" si="83"/>
        <v>853999.99999996345</v>
      </c>
      <c r="O1000" s="5">
        <f t="shared" si="84"/>
        <v>3000</v>
      </c>
      <c r="P1000" s="5">
        <f t="shared" si="85"/>
        <v>-920015.79778842744</v>
      </c>
    </row>
    <row r="1001" spans="12:16" x14ac:dyDescent="0.2">
      <c r="L1001" s="21">
        <f t="shared" si="82"/>
        <v>0</v>
      </c>
      <c r="M1001" s="11">
        <v>9890000</v>
      </c>
      <c r="N1001" s="5">
        <f t="shared" si="83"/>
        <v>856999.99999996345</v>
      </c>
      <c r="O1001" s="5">
        <f t="shared" si="84"/>
        <v>3000</v>
      </c>
      <c r="P1001" s="5">
        <f t="shared" si="85"/>
        <v>-917353.87045825366</v>
      </c>
    </row>
    <row r="1002" spans="12:16" x14ac:dyDescent="0.2">
      <c r="L1002" s="21">
        <f t="shared" si="82"/>
        <v>0</v>
      </c>
      <c r="M1002" s="11">
        <v>9900000</v>
      </c>
      <c r="N1002" s="5">
        <f t="shared" si="83"/>
        <v>859999.99999996345</v>
      </c>
      <c r="O1002" s="5">
        <f t="shared" si="84"/>
        <v>3000</v>
      </c>
      <c r="P1002" s="5">
        <f t="shared" si="85"/>
        <v>-914691.94312807987</v>
      </c>
    </row>
    <row r="1003" spans="12:16" x14ac:dyDescent="0.2">
      <c r="L1003" s="21">
        <f t="shared" si="82"/>
        <v>0</v>
      </c>
      <c r="M1003" s="11">
        <v>9910000</v>
      </c>
      <c r="N1003" s="5">
        <f t="shared" si="83"/>
        <v>862999.99999996345</v>
      </c>
      <c r="O1003" s="5">
        <f t="shared" si="84"/>
        <v>3000</v>
      </c>
      <c r="P1003" s="5">
        <f t="shared" si="85"/>
        <v>-912030.01579790609</v>
      </c>
    </row>
    <row r="1004" spans="12:16" x14ac:dyDescent="0.2">
      <c r="L1004" s="21">
        <f t="shared" si="82"/>
        <v>0</v>
      </c>
      <c r="M1004" s="11">
        <v>9920000</v>
      </c>
      <c r="N1004" s="5">
        <f t="shared" si="83"/>
        <v>865999.99999996345</v>
      </c>
      <c r="O1004" s="5">
        <f t="shared" si="84"/>
        <v>3000</v>
      </c>
      <c r="P1004" s="5">
        <f t="shared" si="85"/>
        <v>-909368.0884677323</v>
      </c>
    </row>
    <row r="1005" spans="12:16" x14ac:dyDescent="0.2">
      <c r="L1005" s="21">
        <f t="shared" si="82"/>
        <v>0</v>
      </c>
      <c r="M1005" s="11">
        <v>9930000</v>
      </c>
      <c r="N1005" s="5">
        <f t="shared" si="83"/>
        <v>868999.99999996345</v>
      </c>
      <c r="O1005" s="5">
        <f t="shared" si="84"/>
        <v>3000</v>
      </c>
      <c r="P1005" s="5">
        <f t="shared" si="85"/>
        <v>-906706.16113755852</v>
      </c>
    </row>
    <row r="1006" spans="12:16" x14ac:dyDescent="0.2">
      <c r="L1006" s="21">
        <f t="shared" si="82"/>
        <v>0</v>
      </c>
      <c r="M1006" s="11">
        <v>9940000</v>
      </c>
      <c r="N1006" s="5">
        <f t="shared" si="83"/>
        <v>871999.99999996345</v>
      </c>
      <c r="O1006" s="5">
        <f t="shared" si="84"/>
        <v>3000</v>
      </c>
      <c r="P1006" s="5">
        <f t="shared" si="85"/>
        <v>-904044.23380738473</v>
      </c>
    </row>
    <row r="1007" spans="12:16" x14ac:dyDescent="0.2">
      <c r="L1007" s="21">
        <f t="shared" si="82"/>
        <v>0</v>
      </c>
      <c r="M1007" s="11">
        <v>9950000</v>
      </c>
      <c r="N1007" s="5">
        <f t="shared" si="83"/>
        <v>874999.99999996345</v>
      </c>
      <c r="O1007" s="5">
        <f t="shared" si="84"/>
        <v>3000</v>
      </c>
      <c r="P1007" s="5">
        <f t="shared" si="85"/>
        <v>-901382.30647721095</v>
      </c>
    </row>
    <row r="1008" spans="12:16" x14ac:dyDescent="0.2">
      <c r="L1008" s="21">
        <f t="shared" si="82"/>
        <v>0</v>
      </c>
      <c r="M1008" s="11">
        <v>9960000</v>
      </c>
      <c r="N1008" s="5">
        <f t="shared" si="83"/>
        <v>877999.99999996345</v>
      </c>
      <c r="O1008" s="5">
        <f t="shared" si="84"/>
        <v>3000</v>
      </c>
      <c r="P1008" s="5">
        <f t="shared" si="85"/>
        <v>-898720.37914703717</v>
      </c>
    </row>
    <row r="1009" spans="12:16" x14ac:dyDescent="0.2">
      <c r="L1009" s="21">
        <f t="shared" si="82"/>
        <v>0</v>
      </c>
      <c r="M1009" s="11">
        <v>9970000</v>
      </c>
      <c r="N1009" s="5">
        <f t="shared" si="83"/>
        <v>880999.99999996345</v>
      </c>
      <c r="O1009" s="5">
        <f t="shared" si="84"/>
        <v>3000</v>
      </c>
      <c r="P1009" s="5">
        <f t="shared" si="85"/>
        <v>-896058.45181686338</v>
      </c>
    </row>
    <row r="1010" spans="12:16" x14ac:dyDescent="0.2">
      <c r="L1010" s="21">
        <f t="shared" si="82"/>
        <v>0</v>
      </c>
      <c r="M1010" s="11">
        <v>9980000</v>
      </c>
      <c r="N1010" s="5">
        <f t="shared" si="83"/>
        <v>883999.99999996345</v>
      </c>
      <c r="O1010" s="5">
        <f t="shared" si="84"/>
        <v>3000</v>
      </c>
      <c r="P1010" s="5">
        <f t="shared" si="85"/>
        <v>-893396.5244866896</v>
      </c>
    </row>
    <row r="1011" spans="12:16" x14ac:dyDescent="0.2">
      <c r="L1011" s="21">
        <f t="shared" si="82"/>
        <v>0</v>
      </c>
      <c r="M1011" s="11">
        <v>9990000</v>
      </c>
      <c r="N1011" s="5">
        <f t="shared" si="83"/>
        <v>886999.99999996345</v>
      </c>
      <c r="O1011" s="5">
        <f t="shared" si="84"/>
        <v>3000</v>
      </c>
      <c r="P1011" s="5">
        <f t="shared" si="85"/>
        <v>-890734.59715651581</v>
      </c>
    </row>
    <row r="1012" spans="12:16" x14ac:dyDescent="0.2">
      <c r="L1012" s="21">
        <f t="shared" si="82"/>
        <v>0</v>
      </c>
      <c r="M1012" s="11">
        <v>10000000</v>
      </c>
      <c r="N1012" s="5">
        <f t="shared" si="83"/>
        <v>889999.99999996345</v>
      </c>
      <c r="O1012" s="5">
        <f t="shared" si="84"/>
        <v>3000</v>
      </c>
      <c r="P1012" s="5">
        <f t="shared" si="85"/>
        <v>-888072.66982634203</v>
      </c>
    </row>
    <row r="1013" spans="12:16" x14ac:dyDescent="0.2">
      <c r="L1013" s="21">
        <f t="shared" si="82"/>
        <v>0</v>
      </c>
      <c r="M1013" s="11">
        <v>10010000</v>
      </c>
      <c r="N1013" s="5">
        <f t="shared" si="83"/>
        <v>892999.99999996345</v>
      </c>
      <c r="O1013" s="5">
        <f t="shared" si="84"/>
        <v>3000</v>
      </c>
      <c r="P1013" s="5">
        <f t="shared" si="85"/>
        <v>-885410.74249616824</v>
      </c>
    </row>
    <row r="1014" spans="12:16" x14ac:dyDescent="0.2">
      <c r="L1014" s="21">
        <f t="shared" si="82"/>
        <v>0</v>
      </c>
      <c r="M1014" s="11">
        <v>10020000</v>
      </c>
      <c r="N1014" s="5">
        <f t="shared" si="83"/>
        <v>895999.99999996345</v>
      </c>
      <c r="O1014" s="5">
        <f t="shared" si="84"/>
        <v>3000</v>
      </c>
      <c r="P1014" s="5">
        <f t="shared" si="85"/>
        <v>-882748.81516599446</v>
      </c>
    </row>
    <row r="1015" spans="12:16" x14ac:dyDescent="0.2">
      <c r="L1015" s="21">
        <f t="shared" si="82"/>
        <v>0</v>
      </c>
      <c r="M1015" s="11">
        <v>10030000</v>
      </c>
      <c r="N1015" s="5">
        <f t="shared" si="83"/>
        <v>898999.99999996345</v>
      </c>
      <c r="O1015" s="5">
        <f t="shared" si="84"/>
        <v>3000</v>
      </c>
      <c r="P1015" s="5">
        <f t="shared" si="85"/>
        <v>-880086.88783582067</v>
      </c>
    </row>
    <row r="1016" spans="12:16" x14ac:dyDescent="0.2">
      <c r="L1016" s="21">
        <f t="shared" si="82"/>
        <v>0</v>
      </c>
      <c r="M1016" s="11">
        <v>10040000</v>
      </c>
      <c r="N1016" s="5">
        <f t="shared" si="83"/>
        <v>901999.99999996345</v>
      </c>
      <c r="O1016" s="5">
        <f t="shared" si="84"/>
        <v>3000</v>
      </c>
      <c r="P1016" s="5">
        <f t="shared" si="85"/>
        <v>-877424.96050564689</v>
      </c>
    </row>
    <row r="1017" spans="12:16" x14ac:dyDescent="0.2">
      <c r="L1017" s="21">
        <f t="shared" si="82"/>
        <v>0</v>
      </c>
      <c r="M1017" s="11">
        <v>10050000</v>
      </c>
      <c r="N1017" s="5">
        <f t="shared" si="83"/>
        <v>904999.99999996345</v>
      </c>
      <c r="O1017" s="5">
        <f t="shared" si="84"/>
        <v>3000</v>
      </c>
      <c r="P1017" s="5">
        <f t="shared" si="85"/>
        <v>-874763.0331754731</v>
      </c>
    </row>
    <row r="1018" spans="12:16" x14ac:dyDescent="0.2">
      <c r="L1018" s="21">
        <f t="shared" si="82"/>
        <v>0</v>
      </c>
      <c r="M1018" s="11">
        <v>10060000</v>
      </c>
      <c r="N1018" s="5">
        <f t="shared" si="83"/>
        <v>907999.99999996345</v>
      </c>
      <c r="O1018" s="5">
        <f t="shared" si="84"/>
        <v>3000</v>
      </c>
      <c r="P1018" s="5">
        <f t="shared" si="85"/>
        <v>-872101.10584529932</v>
      </c>
    </row>
    <row r="1019" spans="12:16" x14ac:dyDescent="0.2">
      <c r="L1019" s="21">
        <f t="shared" si="82"/>
        <v>0</v>
      </c>
      <c r="M1019" s="11">
        <v>10070000</v>
      </c>
      <c r="N1019" s="5">
        <f t="shared" si="83"/>
        <v>910999.99999996345</v>
      </c>
      <c r="O1019" s="5">
        <f t="shared" si="84"/>
        <v>3000</v>
      </c>
      <c r="P1019" s="5">
        <f t="shared" si="85"/>
        <v>-869439.17851512553</v>
      </c>
    </row>
    <row r="1020" spans="12:16" x14ac:dyDescent="0.2">
      <c r="L1020" s="21">
        <f t="shared" si="82"/>
        <v>0</v>
      </c>
      <c r="M1020" s="11">
        <v>10080000</v>
      </c>
      <c r="N1020" s="5">
        <f t="shared" si="83"/>
        <v>913999.99999996345</v>
      </c>
      <c r="O1020" s="5">
        <f t="shared" si="84"/>
        <v>3000</v>
      </c>
      <c r="P1020" s="5">
        <f t="shared" si="85"/>
        <v>-866777.25118495175</v>
      </c>
    </row>
    <row r="1021" spans="12:16" x14ac:dyDescent="0.2">
      <c r="L1021" s="21">
        <f t="shared" si="82"/>
        <v>0</v>
      </c>
      <c r="M1021" s="11">
        <v>10090000</v>
      </c>
      <c r="N1021" s="5">
        <f t="shared" si="83"/>
        <v>916999.99999996345</v>
      </c>
      <c r="O1021" s="5">
        <f t="shared" si="84"/>
        <v>3000</v>
      </c>
      <c r="P1021" s="5">
        <f t="shared" si="85"/>
        <v>-864115.32385477796</v>
      </c>
    </row>
    <row r="1022" spans="12:16" x14ac:dyDescent="0.2">
      <c r="L1022" s="21">
        <f t="shared" si="82"/>
        <v>0</v>
      </c>
      <c r="M1022" s="11">
        <v>10100000</v>
      </c>
      <c r="N1022" s="5">
        <f t="shared" si="83"/>
        <v>919999.99999996345</v>
      </c>
      <c r="O1022" s="5">
        <f t="shared" si="84"/>
        <v>3000</v>
      </c>
      <c r="P1022" s="5">
        <f t="shared" si="85"/>
        <v>-861453.39652460418</v>
      </c>
    </row>
    <row r="1023" spans="12:16" x14ac:dyDescent="0.2">
      <c r="L1023" s="21">
        <f t="shared" si="82"/>
        <v>0</v>
      </c>
      <c r="M1023" s="11">
        <v>10110000</v>
      </c>
      <c r="N1023" s="5">
        <f t="shared" si="83"/>
        <v>922999.99999996345</v>
      </c>
      <c r="O1023" s="5">
        <f t="shared" si="84"/>
        <v>3000</v>
      </c>
      <c r="P1023" s="5">
        <f t="shared" si="85"/>
        <v>-858791.46919443039</v>
      </c>
    </row>
    <row r="1024" spans="12:16" x14ac:dyDescent="0.2">
      <c r="L1024" s="21">
        <f t="shared" si="82"/>
        <v>0</v>
      </c>
      <c r="M1024" s="11">
        <v>10120000</v>
      </c>
      <c r="N1024" s="5">
        <f t="shared" si="83"/>
        <v>925999.99999996345</v>
      </c>
      <c r="O1024" s="5">
        <f t="shared" si="84"/>
        <v>3000</v>
      </c>
      <c r="P1024" s="5">
        <f t="shared" si="85"/>
        <v>-856129.54186425661</v>
      </c>
    </row>
    <row r="1025" spans="12:16" x14ac:dyDescent="0.2">
      <c r="L1025" s="21">
        <f t="shared" si="82"/>
        <v>0</v>
      </c>
      <c r="M1025" s="11">
        <v>10130000</v>
      </c>
      <c r="N1025" s="5">
        <f t="shared" si="83"/>
        <v>928999.99999996345</v>
      </c>
      <c r="O1025" s="5">
        <f t="shared" si="84"/>
        <v>3000</v>
      </c>
      <c r="P1025" s="5">
        <f t="shared" si="85"/>
        <v>-853467.61453408282</v>
      </c>
    </row>
    <row r="1026" spans="12:16" x14ac:dyDescent="0.2">
      <c r="L1026" s="21">
        <f t="shared" si="82"/>
        <v>0</v>
      </c>
      <c r="M1026" s="11">
        <v>10140000</v>
      </c>
      <c r="N1026" s="5">
        <f t="shared" si="83"/>
        <v>931999.99999996345</v>
      </c>
      <c r="O1026" s="5">
        <f t="shared" si="84"/>
        <v>3000</v>
      </c>
      <c r="P1026" s="5">
        <f t="shared" si="85"/>
        <v>-850805.68720390904</v>
      </c>
    </row>
    <row r="1027" spans="12:16" x14ac:dyDescent="0.2">
      <c r="L1027" s="21">
        <f t="shared" si="82"/>
        <v>0</v>
      </c>
      <c r="M1027" s="11">
        <v>10150000</v>
      </c>
      <c r="N1027" s="5">
        <f t="shared" si="83"/>
        <v>934999.99999996345</v>
      </c>
      <c r="O1027" s="5">
        <f t="shared" si="84"/>
        <v>3000</v>
      </c>
      <c r="P1027" s="5">
        <f t="shared" si="85"/>
        <v>-848143.75987373525</v>
      </c>
    </row>
    <row r="1028" spans="12:16" x14ac:dyDescent="0.2">
      <c r="L1028" s="21">
        <f t="shared" si="82"/>
        <v>0</v>
      </c>
      <c r="M1028" s="11">
        <v>10160000</v>
      </c>
      <c r="N1028" s="5">
        <f t="shared" si="83"/>
        <v>937999.99999996345</v>
      </c>
      <c r="O1028" s="5">
        <f t="shared" si="84"/>
        <v>3000</v>
      </c>
      <c r="P1028" s="5">
        <f t="shared" si="85"/>
        <v>-845481.83254356147</v>
      </c>
    </row>
    <row r="1029" spans="12:16" x14ac:dyDescent="0.2">
      <c r="L1029" s="21">
        <f t="shared" si="82"/>
        <v>0</v>
      </c>
      <c r="M1029" s="11">
        <v>10170000</v>
      </c>
      <c r="N1029" s="5">
        <f t="shared" si="83"/>
        <v>940999.99999996345</v>
      </c>
      <c r="O1029" s="5">
        <f t="shared" si="84"/>
        <v>3000</v>
      </c>
      <c r="P1029" s="5">
        <f t="shared" si="85"/>
        <v>-842819.90521338768</v>
      </c>
    </row>
    <row r="1030" spans="12:16" x14ac:dyDescent="0.2">
      <c r="L1030" s="21">
        <f t="shared" si="82"/>
        <v>0</v>
      </c>
      <c r="M1030" s="11">
        <v>10180000</v>
      </c>
      <c r="N1030" s="5">
        <f t="shared" si="83"/>
        <v>943999.99999996345</v>
      </c>
      <c r="O1030" s="5">
        <f t="shared" si="84"/>
        <v>3000</v>
      </c>
      <c r="P1030" s="5">
        <f t="shared" si="85"/>
        <v>-840157.9778832139</v>
      </c>
    </row>
    <row r="1031" spans="12:16" x14ac:dyDescent="0.2">
      <c r="L1031" s="21">
        <f t="shared" si="82"/>
        <v>0</v>
      </c>
      <c r="M1031" s="11">
        <v>10190000</v>
      </c>
      <c r="N1031" s="5">
        <f t="shared" si="83"/>
        <v>946999.99999996345</v>
      </c>
      <c r="O1031" s="5">
        <f t="shared" si="84"/>
        <v>3000</v>
      </c>
      <c r="P1031" s="5">
        <f t="shared" si="85"/>
        <v>-837496.05055304011</v>
      </c>
    </row>
    <row r="1032" spans="12:16" x14ac:dyDescent="0.2">
      <c r="L1032" s="21">
        <f t="shared" si="82"/>
        <v>0</v>
      </c>
      <c r="M1032" s="11">
        <v>10200000</v>
      </c>
      <c r="N1032" s="5">
        <f t="shared" si="83"/>
        <v>949999.99999996345</v>
      </c>
      <c r="O1032" s="5">
        <f t="shared" si="84"/>
        <v>3000</v>
      </c>
      <c r="P1032" s="5">
        <f t="shared" si="85"/>
        <v>-834834.12322286633</v>
      </c>
    </row>
    <row r="1033" spans="12:16" x14ac:dyDescent="0.2">
      <c r="L1033" s="21">
        <f t="shared" si="82"/>
        <v>0</v>
      </c>
      <c r="M1033" s="11">
        <v>10210000</v>
      </c>
      <c r="N1033" s="5">
        <f t="shared" si="83"/>
        <v>952999.99999996345</v>
      </c>
      <c r="O1033" s="5">
        <f t="shared" si="84"/>
        <v>3000</v>
      </c>
      <c r="P1033" s="5">
        <f t="shared" si="85"/>
        <v>-832172.19589269254</v>
      </c>
    </row>
    <row r="1034" spans="12:16" x14ac:dyDescent="0.2">
      <c r="L1034" s="21">
        <f t="shared" si="82"/>
        <v>0</v>
      </c>
      <c r="M1034" s="11">
        <v>10220000</v>
      </c>
      <c r="N1034" s="5">
        <f t="shared" si="83"/>
        <v>955999.99999996345</v>
      </c>
      <c r="O1034" s="5">
        <f t="shared" si="84"/>
        <v>3000</v>
      </c>
      <c r="P1034" s="5">
        <f t="shared" si="85"/>
        <v>-829510.26856251876</v>
      </c>
    </row>
    <row r="1035" spans="12:16" x14ac:dyDescent="0.2">
      <c r="L1035" s="21">
        <f t="shared" si="82"/>
        <v>0</v>
      </c>
      <c r="M1035" s="11">
        <v>10230000</v>
      </c>
      <c r="N1035" s="5">
        <f t="shared" si="83"/>
        <v>958999.99999996345</v>
      </c>
      <c r="O1035" s="5">
        <f t="shared" si="84"/>
        <v>3000</v>
      </c>
      <c r="P1035" s="5">
        <f t="shared" si="85"/>
        <v>-826848.34123234497</v>
      </c>
    </row>
    <row r="1036" spans="12:16" x14ac:dyDescent="0.2">
      <c r="L1036" s="21">
        <f t="shared" ref="L1036:L1099" si="86">IF(M1036&gt;I$17,0,IF(N1035&lt;0,IF(N1036&gt;0,M1036,0),0))</f>
        <v>0</v>
      </c>
      <c r="M1036" s="11">
        <v>10240000</v>
      </c>
      <c r="N1036" s="5">
        <f t="shared" si="83"/>
        <v>961999.99999996345</v>
      </c>
      <c r="O1036" s="5">
        <f t="shared" si="84"/>
        <v>3000</v>
      </c>
      <c r="P1036" s="5">
        <f t="shared" si="85"/>
        <v>-824186.41390217119</v>
      </c>
    </row>
    <row r="1037" spans="12:16" x14ac:dyDescent="0.2">
      <c r="L1037" s="21">
        <f t="shared" si="86"/>
        <v>0</v>
      </c>
      <c r="M1037" s="11">
        <v>10250000</v>
      </c>
      <c r="N1037" s="5">
        <f t="shared" ref="N1037:N1100" si="87">IF((I$17+1)&lt;=M1037,NA(),N1036+O1037)</f>
        <v>964999.99999996345</v>
      </c>
      <c r="O1037" s="5">
        <f t="shared" ref="O1037:O1100" si="88">IF(M1037&gt;I$17,NA(),IF(M1037&lt;=G$24,N$5,IF(M1037&lt;=G$25,N$6,IF(M1037&lt;=G$26,N$7,N$8))))</f>
        <v>3000</v>
      </c>
      <c r="P1037" s="5">
        <f t="shared" ref="P1037:P1100" si="89">IF(M1037&gt;I$17,NA(),P1036+R$14)</f>
        <v>-821524.4865719974</v>
      </c>
    </row>
    <row r="1038" spans="12:16" x14ac:dyDescent="0.2">
      <c r="L1038" s="21">
        <f t="shared" si="86"/>
        <v>0</v>
      </c>
      <c r="M1038" s="11">
        <v>10260000</v>
      </c>
      <c r="N1038" s="5">
        <f t="shared" si="87"/>
        <v>967999.99999996345</v>
      </c>
      <c r="O1038" s="5">
        <f t="shared" si="88"/>
        <v>3000</v>
      </c>
      <c r="P1038" s="5">
        <f t="shared" si="89"/>
        <v>-818862.55924182362</v>
      </c>
    </row>
    <row r="1039" spans="12:16" x14ac:dyDescent="0.2">
      <c r="L1039" s="21">
        <f t="shared" si="86"/>
        <v>0</v>
      </c>
      <c r="M1039" s="11">
        <v>10270000</v>
      </c>
      <c r="N1039" s="5">
        <f t="shared" si="87"/>
        <v>970999.99999996345</v>
      </c>
      <c r="O1039" s="5">
        <f t="shared" si="88"/>
        <v>3000</v>
      </c>
      <c r="P1039" s="5">
        <f t="shared" si="89"/>
        <v>-816200.63191164983</v>
      </c>
    </row>
    <row r="1040" spans="12:16" x14ac:dyDescent="0.2">
      <c r="L1040" s="21">
        <f t="shared" si="86"/>
        <v>0</v>
      </c>
      <c r="M1040" s="11">
        <v>10280000</v>
      </c>
      <c r="N1040" s="5">
        <f t="shared" si="87"/>
        <v>973999.99999996345</v>
      </c>
      <c r="O1040" s="5">
        <f t="shared" si="88"/>
        <v>3000</v>
      </c>
      <c r="P1040" s="5">
        <f t="shared" si="89"/>
        <v>-813538.70458147605</v>
      </c>
    </row>
    <row r="1041" spans="12:16" x14ac:dyDescent="0.2">
      <c r="L1041" s="21">
        <f t="shared" si="86"/>
        <v>0</v>
      </c>
      <c r="M1041" s="11">
        <v>10290000</v>
      </c>
      <c r="N1041" s="5">
        <f t="shared" si="87"/>
        <v>976999.99999996345</v>
      </c>
      <c r="O1041" s="5">
        <f t="shared" si="88"/>
        <v>3000</v>
      </c>
      <c r="P1041" s="5">
        <f t="shared" si="89"/>
        <v>-810876.77725130226</v>
      </c>
    </row>
    <row r="1042" spans="12:16" x14ac:dyDescent="0.2">
      <c r="L1042" s="21">
        <f t="shared" si="86"/>
        <v>0</v>
      </c>
      <c r="M1042" s="11">
        <v>10300000</v>
      </c>
      <c r="N1042" s="5">
        <f t="shared" si="87"/>
        <v>979999.99999996345</v>
      </c>
      <c r="O1042" s="5">
        <f t="shared" si="88"/>
        <v>3000</v>
      </c>
      <c r="P1042" s="5">
        <f t="shared" si="89"/>
        <v>-808214.84992112848</v>
      </c>
    </row>
    <row r="1043" spans="12:16" x14ac:dyDescent="0.2">
      <c r="L1043" s="21">
        <f t="shared" si="86"/>
        <v>0</v>
      </c>
      <c r="M1043" s="11">
        <v>10310000</v>
      </c>
      <c r="N1043" s="5">
        <f t="shared" si="87"/>
        <v>982999.99999996345</v>
      </c>
      <c r="O1043" s="5">
        <f t="shared" si="88"/>
        <v>3000</v>
      </c>
      <c r="P1043" s="5">
        <f t="shared" si="89"/>
        <v>-805552.92259095469</v>
      </c>
    </row>
    <row r="1044" spans="12:16" x14ac:dyDescent="0.2">
      <c r="L1044" s="21">
        <f t="shared" si="86"/>
        <v>0</v>
      </c>
      <c r="M1044" s="11">
        <v>10320000</v>
      </c>
      <c r="N1044" s="5">
        <f t="shared" si="87"/>
        <v>985999.99999996345</v>
      </c>
      <c r="O1044" s="5">
        <f t="shared" si="88"/>
        <v>3000</v>
      </c>
      <c r="P1044" s="5">
        <f t="shared" si="89"/>
        <v>-802890.99526078091</v>
      </c>
    </row>
    <row r="1045" spans="12:16" x14ac:dyDescent="0.2">
      <c r="L1045" s="21">
        <f t="shared" si="86"/>
        <v>0</v>
      </c>
      <c r="M1045" s="11">
        <v>10330000</v>
      </c>
      <c r="N1045" s="5">
        <f t="shared" si="87"/>
        <v>988999.99999996345</v>
      </c>
      <c r="O1045" s="5">
        <f t="shared" si="88"/>
        <v>3000</v>
      </c>
      <c r="P1045" s="5">
        <f t="shared" si="89"/>
        <v>-800229.06793060713</v>
      </c>
    </row>
    <row r="1046" spans="12:16" x14ac:dyDescent="0.2">
      <c r="L1046" s="21">
        <f t="shared" si="86"/>
        <v>0</v>
      </c>
      <c r="M1046" s="11">
        <v>10340000</v>
      </c>
      <c r="N1046" s="5">
        <f t="shared" si="87"/>
        <v>991999.99999996345</v>
      </c>
      <c r="O1046" s="5">
        <f t="shared" si="88"/>
        <v>3000</v>
      </c>
      <c r="P1046" s="5">
        <f t="shared" si="89"/>
        <v>-797567.14060043334</v>
      </c>
    </row>
    <row r="1047" spans="12:16" x14ac:dyDescent="0.2">
      <c r="L1047" s="21">
        <f t="shared" si="86"/>
        <v>0</v>
      </c>
      <c r="M1047" s="11">
        <v>10350000</v>
      </c>
      <c r="N1047" s="5">
        <f t="shared" si="87"/>
        <v>994999.99999996345</v>
      </c>
      <c r="O1047" s="5">
        <f t="shared" si="88"/>
        <v>3000</v>
      </c>
      <c r="P1047" s="5">
        <f t="shared" si="89"/>
        <v>-794905.21327025956</v>
      </c>
    </row>
    <row r="1048" spans="12:16" x14ac:dyDescent="0.2">
      <c r="L1048" s="21">
        <f t="shared" si="86"/>
        <v>0</v>
      </c>
      <c r="M1048" s="11">
        <v>10360000</v>
      </c>
      <c r="N1048" s="5">
        <f t="shared" si="87"/>
        <v>997999.99999996345</v>
      </c>
      <c r="O1048" s="5">
        <f t="shared" si="88"/>
        <v>3000</v>
      </c>
      <c r="P1048" s="5">
        <f t="shared" si="89"/>
        <v>-792243.28594008577</v>
      </c>
    </row>
    <row r="1049" spans="12:16" x14ac:dyDescent="0.2">
      <c r="L1049" s="21">
        <f t="shared" si="86"/>
        <v>0</v>
      </c>
      <c r="M1049" s="11">
        <v>10370000</v>
      </c>
      <c r="N1049" s="5">
        <f t="shared" si="87"/>
        <v>1000999.9999999634</v>
      </c>
      <c r="O1049" s="5">
        <f t="shared" si="88"/>
        <v>3000</v>
      </c>
      <c r="P1049" s="5">
        <f t="shared" si="89"/>
        <v>-789581.35860991199</v>
      </c>
    </row>
    <row r="1050" spans="12:16" x14ac:dyDescent="0.2">
      <c r="L1050" s="21">
        <f t="shared" si="86"/>
        <v>0</v>
      </c>
      <c r="M1050" s="11">
        <v>10380000</v>
      </c>
      <c r="N1050" s="5">
        <f t="shared" si="87"/>
        <v>1003999.9999999634</v>
      </c>
      <c r="O1050" s="5">
        <f t="shared" si="88"/>
        <v>3000</v>
      </c>
      <c r="P1050" s="5">
        <f t="shared" si="89"/>
        <v>-786919.4312797382</v>
      </c>
    </row>
    <row r="1051" spans="12:16" x14ac:dyDescent="0.2">
      <c r="L1051" s="21">
        <f t="shared" si="86"/>
        <v>0</v>
      </c>
      <c r="M1051" s="11">
        <v>10390000</v>
      </c>
      <c r="N1051" s="5">
        <f t="shared" si="87"/>
        <v>1006999.9999999634</v>
      </c>
      <c r="O1051" s="5">
        <f t="shared" si="88"/>
        <v>3000</v>
      </c>
      <c r="P1051" s="5">
        <f t="shared" si="89"/>
        <v>-784257.50394956442</v>
      </c>
    </row>
    <row r="1052" spans="12:16" x14ac:dyDescent="0.2">
      <c r="L1052" s="21">
        <f t="shared" si="86"/>
        <v>0</v>
      </c>
      <c r="M1052" s="11">
        <v>10400000</v>
      </c>
      <c r="N1052" s="5">
        <f t="shared" si="87"/>
        <v>1009999.9999999634</v>
      </c>
      <c r="O1052" s="5">
        <f t="shared" si="88"/>
        <v>3000</v>
      </c>
      <c r="P1052" s="5">
        <f t="shared" si="89"/>
        <v>-781595.57661939063</v>
      </c>
    </row>
    <row r="1053" spans="12:16" x14ac:dyDescent="0.2">
      <c r="L1053" s="21">
        <f t="shared" si="86"/>
        <v>0</v>
      </c>
      <c r="M1053" s="11">
        <v>10410000</v>
      </c>
      <c r="N1053" s="5">
        <f t="shared" si="87"/>
        <v>1012999.9999999634</v>
      </c>
      <c r="O1053" s="5">
        <f t="shared" si="88"/>
        <v>3000</v>
      </c>
      <c r="P1053" s="5">
        <f t="shared" si="89"/>
        <v>-778933.64928921685</v>
      </c>
    </row>
    <row r="1054" spans="12:16" x14ac:dyDescent="0.2">
      <c r="L1054" s="21">
        <f t="shared" si="86"/>
        <v>0</v>
      </c>
      <c r="M1054" s="11">
        <v>10420000</v>
      </c>
      <c r="N1054" s="5">
        <f t="shared" si="87"/>
        <v>1015999.9999999634</v>
      </c>
      <c r="O1054" s="5">
        <f t="shared" si="88"/>
        <v>3000</v>
      </c>
      <c r="P1054" s="5">
        <f t="shared" si="89"/>
        <v>-776271.72195904306</v>
      </c>
    </row>
    <row r="1055" spans="12:16" x14ac:dyDescent="0.2">
      <c r="L1055" s="21">
        <f t="shared" si="86"/>
        <v>0</v>
      </c>
      <c r="M1055" s="11">
        <v>10430000</v>
      </c>
      <c r="N1055" s="5">
        <f t="shared" si="87"/>
        <v>1018999.9999999634</v>
      </c>
      <c r="O1055" s="5">
        <f t="shared" si="88"/>
        <v>3000</v>
      </c>
      <c r="P1055" s="5">
        <f t="shared" si="89"/>
        <v>-773609.79462886928</v>
      </c>
    </row>
    <row r="1056" spans="12:16" x14ac:dyDescent="0.2">
      <c r="L1056" s="21">
        <f t="shared" si="86"/>
        <v>0</v>
      </c>
      <c r="M1056" s="11">
        <v>10440000</v>
      </c>
      <c r="N1056" s="5">
        <f t="shared" si="87"/>
        <v>1021999.9999999634</v>
      </c>
      <c r="O1056" s="5">
        <f t="shared" si="88"/>
        <v>3000</v>
      </c>
      <c r="P1056" s="5">
        <f t="shared" si="89"/>
        <v>-770947.86729869549</v>
      </c>
    </row>
    <row r="1057" spans="12:16" x14ac:dyDescent="0.2">
      <c r="L1057" s="21">
        <f t="shared" si="86"/>
        <v>0</v>
      </c>
      <c r="M1057" s="11">
        <v>10450000</v>
      </c>
      <c r="N1057" s="5">
        <f t="shared" si="87"/>
        <v>1024999.9999999634</v>
      </c>
      <c r="O1057" s="5">
        <f t="shared" si="88"/>
        <v>3000</v>
      </c>
      <c r="P1057" s="5">
        <f t="shared" si="89"/>
        <v>-768285.93996852171</v>
      </c>
    </row>
    <row r="1058" spans="12:16" x14ac:dyDescent="0.2">
      <c r="L1058" s="21">
        <f t="shared" si="86"/>
        <v>0</v>
      </c>
      <c r="M1058" s="11">
        <v>10460000</v>
      </c>
      <c r="N1058" s="5">
        <f t="shared" si="87"/>
        <v>1027999.9999999634</v>
      </c>
      <c r="O1058" s="5">
        <f t="shared" si="88"/>
        <v>3000</v>
      </c>
      <c r="P1058" s="5">
        <f t="shared" si="89"/>
        <v>-765624.01263834792</v>
      </c>
    </row>
    <row r="1059" spans="12:16" x14ac:dyDescent="0.2">
      <c r="L1059" s="21">
        <f t="shared" si="86"/>
        <v>0</v>
      </c>
      <c r="M1059" s="11">
        <v>10470000</v>
      </c>
      <c r="N1059" s="5">
        <f t="shared" si="87"/>
        <v>1030999.9999999634</v>
      </c>
      <c r="O1059" s="5">
        <f t="shared" si="88"/>
        <v>3000</v>
      </c>
      <c r="P1059" s="5">
        <f t="shared" si="89"/>
        <v>-762962.08530817414</v>
      </c>
    </row>
    <row r="1060" spans="12:16" x14ac:dyDescent="0.2">
      <c r="L1060" s="21">
        <f t="shared" si="86"/>
        <v>0</v>
      </c>
      <c r="M1060" s="11">
        <v>10480000</v>
      </c>
      <c r="N1060" s="5">
        <f t="shared" si="87"/>
        <v>1033999.9999999634</v>
      </c>
      <c r="O1060" s="5">
        <f t="shared" si="88"/>
        <v>3000</v>
      </c>
      <c r="P1060" s="5">
        <f t="shared" si="89"/>
        <v>-760300.15797800035</v>
      </c>
    </row>
    <row r="1061" spans="12:16" x14ac:dyDescent="0.2">
      <c r="L1061" s="21">
        <f t="shared" si="86"/>
        <v>0</v>
      </c>
      <c r="M1061" s="11">
        <v>10490000</v>
      </c>
      <c r="N1061" s="5">
        <f t="shared" si="87"/>
        <v>1036999.9999999634</v>
      </c>
      <c r="O1061" s="5">
        <f t="shared" si="88"/>
        <v>3000</v>
      </c>
      <c r="P1061" s="5">
        <f t="shared" si="89"/>
        <v>-757638.23064782657</v>
      </c>
    </row>
    <row r="1062" spans="12:16" x14ac:dyDescent="0.2">
      <c r="L1062" s="21">
        <f t="shared" si="86"/>
        <v>0</v>
      </c>
      <c r="M1062" s="11">
        <v>10500000</v>
      </c>
      <c r="N1062" s="5">
        <f t="shared" si="87"/>
        <v>1039999.9999999634</v>
      </c>
      <c r="O1062" s="5">
        <f t="shared" si="88"/>
        <v>3000</v>
      </c>
      <c r="P1062" s="5">
        <f t="shared" si="89"/>
        <v>-754976.30331765278</v>
      </c>
    </row>
    <row r="1063" spans="12:16" x14ac:dyDescent="0.2">
      <c r="L1063" s="21">
        <f t="shared" si="86"/>
        <v>0</v>
      </c>
      <c r="M1063" s="11">
        <v>10510000</v>
      </c>
      <c r="N1063" s="5">
        <f t="shared" si="87"/>
        <v>1042999.9999999634</v>
      </c>
      <c r="O1063" s="5">
        <f t="shared" si="88"/>
        <v>3000</v>
      </c>
      <c r="P1063" s="5">
        <f t="shared" si="89"/>
        <v>-752314.375987479</v>
      </c>
    </row>
    <row r="1064" spans="12:16" x14ac:dyDescent="0.2">
      <c r="L1064" s="21">
        <f t="shared" si="86"/>
        <v>0</v>
      </c>
      <c r="M1064" s="11">
        <v>10520000</v>
      </c>
      <c r="N1064" s="5">
        <f t="shared" si="87"/>
        <v>1045999.9999999634</v>
      </c>
      <c r="O1064" s="5">
        <f t="shared" si="88"/>
        <v>3000</v>
      </c>
      <c r="P1064" s="5">
        <f t="shared" si="89"/>
        <v>-749652.44865730521</v>
      </c>
    </row>
    <row r="1065" spans="12:16" x14ac:dyDescent="0.2">
      <c r="L1065" s="21">
        <f t="shared" si="86"/>
        <v>0</v>
      </c>
      <c r="M1065" s="11">
        <v>10530000</v>
      </c>
      <c r="N1065" s="5">
        <f t="shared" si="87"/>
        <v>1048999.9999999634</v>
      </c>
      <c r="O1065" s="5">
        <f t="shared" si="88"/>
        <v>3000</v>
      </c>
      <c r="P1065" s="5">
        <f t="shared" si="89"/>
        <v>-746990.52132713143</v>
      </c>
    </row>
    <row r="1066" spans="12:16" x14ac:dyDescent="0.2">
      <c r="L1066" s="21">
        <f t="shared" si="86"/>
        <v>0</v>
      </c>
      <c r="M1066" s="11">
        <v>10540000</v>
      </c>
      <c r="N1066" s="5">
        <f t="shared" si="87"/>
        <v>1051999.9999999634</v>
      </c>
      <c r="O1066" s="5">
        <f t="shared" si="88"/>
        <v>3000</v>
      </c>
      <c r="P1066" s="5">
        <f t="shared" si="89"/>
        <v>-744328.59399695764</v>
      </c>
    </row>
    <row r="1067" spans="12:16" x14ac:dyDescent="0.2">
      <c r="L1067" s="21">
        <f t="shared" si="86"/>
        <v>0</v>
      </c>
      <c r="M1067" s="11">
        <v>10550000</v>
      </c>
      <c r="N1067" s="5">
        <f t="shared" si="87"/>
        <v>1054999.9999999634</v>
      </c>
      <c r="O1067" s="5">
        <f t="shared" si="88"/>
        <v>3000</v>
      </c>
      <c r="P1067" s="5">
        <f t="shared" si="89"/>
        <v>-741666.66666678386</v>
      </c>
    </row>
    <row r="1068" spans="12:16" x14ac:dyDescent="0.2">
      <c r="L1068" s="21">
        <f t="shared" si="86"/>
        <v>0</v>
      </c>
      <c r="M1068" s="11">
        <v>10560000</v>
      </c>
      <c r="N1068" s="5">
        <f t="shared" si="87"/>
        <v>1057999.9999999634</v>
      </c>
      <c r="O1068" s="5">
        <f t="shared" si="88"/>
        <v>3000</v>
      </c>
      <c r="P1068" s="5">
        <f t="shared" si="89"/>
        <v>-739004.73933661007</v>
      </c>
    </row>
    <row r="1069" spans="12:16" x14ac:dyDescent="0.2">
      <c r="L1069" s="21">
        <f t="shared" si="86"/>
        <v>0</v>
      </c>
      <c r="M1069" s="11">
        <v>10570000</v>
      </c>
      <c r="N1069" s="5">
        <f t="shared" si="87"/>
        <v>1060999.9999999634</v>
      </c>
      <c r="O1069" s="5">
        <f t="shared" si="88"/>
        <v>3000</v>
      </c>
      <c r="P1069" s="5">
        <f t="shared" si="89"/>
        <v>-736342.81200643629</v>
      </c>
    </row>
    <row r="1070" spans="12:16" x14ac:dyDescent="0.2">
      <c r="L1070" s="21">
        <f t="shared" si="86"/>
        <v>0</v>
      </c>
      <c r="M1070" s="11">
        <v>10580000</v>
      </c>
      <c r="N1070" s="5">
        <f t="shared" si="87"/>
        <v>1063999.9999999634</v>
      </c>
      <c r="O1070" s="5">
        <f t="shared" si="88"/>
        <v>3000</v>
      </c>
      <c r="P1070" s="5">
        <f t="shared" si="89"/>
        <v>-733680.8846762625</v>
      </c>
    </row>
    <row r="1071" spans="12:16" x14ac:dyDescent="0.2">
      <c r="L1071" s="21">
        <f t="shared" si="86"/>
        <v>0</v>
      </c>
      <c r="M1071" s="11">
        <v>10590000</v>
      </c>
      <c r="N1071" s="5">
        <f t="shared" si="87"/>
        <v>1066999.9999999634</v>
      </c>
      <c r="O1071" s="5">
        <f t="shared" si="88"/>
        <v>3000</v>
      </c>
      <c r="P1071" s="5">
        <f t="shared" si="89"/>
        <v>-731018.95734608872</v>
      </c>
    </row>
    <row r="1072" spans="12:16" x14ac:dyDescent="0.2">
      <c r="L1072" s="21">
        <f t="shared" si="86"/>
        <v>0</v>
      </c>
      <c r="M1072" s="11">
        <v>10600000</v>
      </c>
      <c r="N1072" s="5">
        <f t="shared" si="87"/>
        <v>1069999.9999999634</v>
      </c>
      <c r="O1072" s="5">
        <f t="shared" si="88"/>
        <v>3000</v>
      </c>
      <c r="P1072" s="5">
        <f t="shared" si="89"/>
        <v>-728357.03001591493</v>
      </c>
    </row>
    <row r="1073" spans="12:16" x14ac:dyDescent="0.2">
      <c r="L1073" s="21">
        <f t="shared" si="86"/>
        <v>0</v>
      </c>
      <c r="M1073" s="11">
        <v>10610000</v>
      </c>
      <c r="N1073" s="5">
        <f t="shared" si="87"/>
        <v>1072999.9999999634</v>
      </c>
      <c r="O1073" s="5">
        <f t="shared" si="88"/>
        <v>3000</v>
      </c>
      <c r="P1073" s="5">
        <f t="shared" si="89"/>
        <v>-725695.10268574115</v>
      </c>
    </row>
    <row r="1074" spans="12:16" x14ac:dyDescent="0.2">
      <c r="L1074" s="21">
        <f t="shared" si="86"/>
        <v>0</v>
      </c>
      <c r="M1074" s="11">
        <v>10620000</v>
      </c>
      <c r="N1074" s="5">
        <f t="shared" si="87"/>
        <v>1075999.9999999634</v>
      </c>
      <c r="O1074" s="5">
        <f t="shared" si="88"/>
        <v>3000</v>
      </c>
      <c r="P1074" s="5">
        <f t="shared" si="89"/>
        <v>-723033.17535556736</v>
      </c>
    </row>
    <row r="1075" spans="12:16" x14ac:dyDescent="0.2">
      <c r="L1075" s="21">
        <f t="shared" si="86"/>
        <v>0</v>
      </c>
      <c r="M1075" s="11">
        <v>10630000</v>
      </c>
      <c r="N1075" s="5">
        <f t="shared" si="87"/>
        <v>1078999.9999999634</v>
      </c>
      <c r="O1075" s="5">
        <f t="shared" si="88"/>
        <v>3000</v>
      </c>
      <c r="P1075" s="5">
        <f t="shared" si="89"/>
        <v>-720371.24802539358</v>
      </c>
    </row>
    <row r="1076" spans="12:16" x14ac:dyDescent="0.2">
      <c r="L1076" s="21">
        <f t="shared" si="86"/>
        <v>0</v>
      </c>
      <c r="M1076" s="11">
        <v>10640000</v>
      </c>
      <c r="N1076" s="5">
        <f t="shared" si="87"/>
        <v>1081999.9999999634</v>
      </c>
      <c r="O1076" s="5">
        <f t="shared" si="88"/>
        <v>3000</v>
      </c>
      <c r="P1076" s="5">
        <f t="shared" si="89"/>
        <v>-717709.32069521979</v>
      </c>
    </row>
    <row r="1077" spans="12:16" x14ac:dyDescent="0.2">
      <c r="L1077" s="21">
        <f t="shared" si="86"/>
        <v>0</v>
      </c>
      <c r="M1077" s="11">
        <v>10650000</v>
      </c>
      <c r="N1077" s="5">
        <f t="shared" si="87"/>
        <v>1084999.9999999634</v>
      </c>
      <c r="O1077" s="5">
        <f t="shared" si="88"/>
        <v>3000</v>
      </c>
      <c r="P1077" s="5">
        <f t="shared" si="89"/>
        <v>-715047.39336504601</v>
      </c>
    </row>
    <row r="1078" spans="12:16" x14ac:dyDescent="0.2">
      <c r="L1078" s="21">
        <f t="shared" si="86"/>
        <v>0</v>
      </c>
      <c r="M1078" s="11">
        <v>10660000</v>
      </c>
      <c r="N1078" s="5">
        <f t="shared" si="87"/>
        <v>1087999.9999999634</v>
      </c>
      <c r="O1078" s="5">
        <f t="shared" si="88"/>
        <v>3000</v>
      </c>
      <c r="P1078" s="5">
        <f t="shared" si="89"/>
        <v>-712385.46603487222</v>
      </c>
    </row>
    <row r="1079" spans="12:16" x14ac:dyDescent="0.2">
      <c r="L1079" s="21">
        <f t="shared" si="86"/>
        <v>0</v>
      </c>
      <c r="M1079" s="11">
        <v>10670000</v>
      </c>
      <c r="N1079" s="5">
        <f t="shared" si="87"/>
        <v>1090999.9999999634</v>
      </c>
      <c r="O1079" s="5">
        <f t="shared" si="88"/>
        <v>3000</v>
      </c>
      <c r="P1079" s="5">
        <f t="shared" si="89"/>
        <v>-709723.53870469844</v>
      </c>
    </row>
    <row r="1080" spans="12:16" x14ac:dyDescent="0.2">
      <c r="L1080" s="21">
        <f t="shared" si="86"/>
        <v>0</v>
      </c>
      <c r="M1080" s="11">
        <v>10680000</v>
      </c>
      <c r="N1080" s="5">
        <f t="shared" si="87"/>
        <v>1093999.9999999634</v>
      </c>
      <c r="O1080" s="5">
        <f t="shared" si="88"/>
        <v>3000</v>
      </c>
      <c r="P1080" s="5">
        <f t="shared" si="89"/>
        <v>-707061.61137452465</v>
      </c>
    </row>
    <row r="1081" spans="12:16" x14ac:dyDescent="0.2">
      <c r="L1081" s="21">
        <f t="shared" si="86"/>
        <v>0</v>
      </c>
      <c r="M1081" s="11">
        <v>10690000</v>
      </c>
      <c r="N1081" s="5">
        <f t="shared" si="87"/>
        <v>1096999.9999999634</v>
      </c>
      <c r="O1081" s="5">
        <f t="shared" si="88"/>
        <v>3000</v>
      </c>
      <c r="P1081" s="5">
        <f t="shared" si="89"/>
        <v>-704399.68404435087</v>
      </c>
    </row>
    <row r="1082" spans="12:16" x14ac:dyDescent="0.2">
      <c r="L1082" s="21">
        <f t="shared" si="86"/>
        <v>0</v>
      </c>
      <c r="M1082" s="11">
        <v>10700000</v>
      </c>
      <c r="N1082" s="5">
        <f t="shared" si="87"/>
        <v>1099999.9999999634</v>
      </c>
      <c r="O1082" s="5">
        <f t="shared" si="88"/>
        <v>3000</v>
      </c>
      <c r="P1082" s="5">
        <f t="shared" si="89"/>
        <v>-701737.75671417709</v>
      </c>
    </row>
    <row r="1083" spans="12:16" x14ac:dyDescent="0.2">
      <c r="L1083" s="21">
        <f t="shared" si="86"/>
        <v>0</v>
      </c>
      <c r="M1083" s="11">
        <v>10710000</v>
      </c>
      <c r="N1083" s="5">
        <f t="shared" si="87"/>
        <v>1102999.9999999634</v>
      </c>
      <c r="O1083" s="5">
        <f t="shared" si="88"/>
        <v>3000</v>
      </c>
      <c r="P1083" s="5">
        <f t="shared" si="89"/>
        <v>-699075.8293840033</v>
      </c>
    </row>
    <row r="1084" spans="12:16" x14ac:dyDescent="0.2">
      <c r="L1084" s="21">
        <f t="shared" si="86"/>
        <v>0</v>
      </c>
      <c r="M1084" s="11">
        <v>10720000</v>
      </c>
      <c r="N1084" s="5">
        <f t="shared" si="87"/>
        <v>1105999.9999999634</v>
      </c>
      <c r="O1084" s="5">
        <f t="shared" si="88"/>
        <v>3000</v>
      </c>
      <c r="P1084" s="5">
        <f t="shared" si="89"/>
        <v>-696413.90205382952</v>
      </c>
    </row>
    <row r="1085" spans="12:16" x14ac:dyDescent="0.2">
      <c r="L1085" s="21">
        <f t="shared" si="86"/>
        <v>0</v>
      </c>
      <c r="M1085" s="11">
        <v>10730000</v>
      </c>
      <c r="N1085" s="5">
        <f t="shared" si="87"/>
        <v>1108999.9999999634</v>
      </c>
      <c r="O1085" s="5">
        <f t="shared" si="88"/>
        <v>3000</v>
      </c>
      <c r="P1085" s="5">
        <f t="shared" si="89"/>
        <v>-693751.97472365573</v>
      </c>
    </row>
    <row r="1086" spans="12:16" x14ac:dyDescent="0.2">
      <c r="L1086" s="21">
        <f t="shared" si="86"/>
        <v>0</v>
      </c>
      <c r="M1086" s="11">
        <v>10740000</v>
      </c>
      <c r="N1086" s="5">
        <f t="shared" si="87"/>
        <v>1111999.9999999634</v>
      </c>
      <c r="O1086" s="5">
        <f t="shared" si="88"/>
        <v>3000</v>
      </c>
      <c r="P1086" s="5">
        <f t="shared" si="89"/>
        <v>-691090.04739348195</v>
      </c>
    </row>
    <row r="1087" spans="12:16" x14ac:dyDescent="0.2">
      <c r="L1087" s="21">
        <f t="shared" si="86"/>
        <v>0</v>
      </c>
      <c r="M1087" s="11">
        <v>10750000</v>
      </c>
      <c r="N1087" s="5">
        <f t="shared" si="87"/>
        <v>1114999.9999999634</v>
      </c>
      <c r="O1087" s="5">
        <f t="shared" si="88"/>
        <v>3000</v>
      </c>
      <c r="P1087" s="5">
        <f t="shared" si="89"/>
        <v>-688428.12006330816</v>
      </c>
    </row>
    <row r="1088" spans="12:16" x14ac:dyDescent="0.2">
      <c r="L1088" s="21">
        <f t="shared" si="86"/>
        <v>0</v>
      </c>
      <c r="M1088" s="11">
        <v>10760000</v>
      </c>
      <c r="N1088" s="5">
        <f t="shared" si="87"/>
        <v>1117999.9999999634</v>
      </c>
      <c r="O1088" s="5">
        <f t="shared" si="88"/>
        <v>3000</v>
      </c>
      <c r="P1088" s="5">
        <f t="shared" si="89"/>
        <v>-685766.19273313438</v>
      </c>
    </row>
    <row r="1089" spans="12:16" x14ac:dyDescent="0.2">
      <c r="L1089" s="21">
        <f t="shared" si="86"/>
        <v>0</v>
      </c>
      <c r="M1089" s="11">
        <v>10770000</v>
      </c>
      <c r="N1089" s="5">
        <f t="shared" si="87"/>
        <v>1120999.9999999634</v>
      </c>
      <c r="O1089" s="5">
        <f t="shared" si="88"/>
        <v>3000</v>
      </c>
      <c r="P1089" s="5">
        <f t="shared" si="89"/>
        <v>-683104.26540296059</v>
      </c>
    </row>
    <row r="1090" spans="12:16" x14ac:dyDescent="0.2">
      <c r="L1090" s="21">
        <f t="shared" si="86"/>
        <v>0</v>
      </c>
      <c r="M1090" s="11">
        <v>10780000</v>
      </c>
      <c r="N1090" s="5">
        <f t="shared" si="87"/>
        <v>1123999.9999999634</v>
      </c>
      <c r="O1090" s="5">
        <f t="shared" si="88"/>
        <v>3000</v>
      </c>
      <c r="P1090" s="5">
        <f t="shared" si="89"/>
        <v>-680442.33807278681</v>
      </c>
    </row>
    <row r="1091" spans="12:16" x14ac:dyDescent="0.2">
      <c r="L1091" s="21">
        <f t="shared" si="86"/>
        <v>0</v>
      </c>
      <c r="M1091" s="11">
        <v>10790000</v>
      </c>
      <c r="N1091" s="5">
        <f t="shared" si="87"/>
        <v>1126999.9999999634</v>
      </c>
      <c r="O1091" s="5">
        <f t="shared" si="88"/>
        <v>3000</v>
      </c>
      <c r="P1091" s="5">
        <f t="shared" si="89"/>
        <v>-677780.41074261302</v>
      </c>
    </row>
    <row r="1092" spans="12:16" x14ac:dyDescent="0.2">
      <c r="L1092" s="21">
        <f t="shared" si="86"/>
        <v>0</v>
      </c>
      <c r="M1092" s="11">
        <v>10800000</v>
      </c>
      <c r="N1092" s="5">
        <f t="shared" si="87"/>
        <v>1129999.9999999634</v>
      </c>
      <c r="O1092" s="5">
        <f t="shared" si="88"/>
        <v>3000</v>
      </c>
      <c r="P1092" s="5">
        <f t="shared" si="89"/>
        <v>-675118.48341243924</v>
      </c>
    </row>
    <row r="1093" spans="12:16" x14ac:dyDescent="0.2">
      <c r="L1093" s="21">
        <f t="shared" si="86"/>
        <v>0</v>
      </c>
      <c r="M1093" s="11">
        <v>10810000</v>
      </c>
      <c r="N1093" s="5">
        <f t="shared" si="87"/>
        <v>1132999.9999999634</v>
      </c>
      <c r="O1093" s="5">
        <f t="shared" si="88"/>
        <v>3000</v>
      </c>
      <c r="P1093" s="5">
        <f t="shared" si="89"/>
        <v>-672456.55608226545</v>
      </c>
    </row>
    <row r="1094" spans="12:16" x14ac:dyDescent="0.2">
      <c r="L1094" s="21">
        <f t="shared" si="86"/>
        <v>0</v>
      </c>
      <c r="M1094" s="11">
        <v>10820000</v>
      </c>
      <c r="N1094" s="5">
        <f t="shared" si="87"/>
        <v>1135999.9999999634</v>
      </c>
      <c r="O1094" s="5">
        <f t="shared" si="88"/>
        <v>3000</v>
      </c>
      <c r="P1094" s="5">
        <f t="shared" si="89"/>
        <v>-669794.62875209167</v>
      </c>
    </row>
    <row r="1095" spans="12:16" x14ac:dyDescent="0.2">
      <c r="L1095" s="21">
        <f t="shared" si="86"/>
        <v>0</v>
      </c>
      <c r="M1095" s="11">
        <v>10830000</v>
      </c>
      <c r="N1095" s="5">
        <f t="shared" si="87"/>
        <v>1138999.9999999634</v>
      </c>
      <c r="O1095" s="5">
        <f t="shared" si="88"/>
        <v>3000</v>
      </c>
      <c r="P1095" s="5">
        <f t="shared" si="89"/>
        <v>-667132.70142191788</v>
      </c>
    </row>
    <row r="1096" spans="12:16" x14ac:dyDescent="0.2">
      <c r="L1096" s="21">
        <f t="shared" si="86"/>
        <v>0</v>
      </c>
      <c r="M1096" s="11">
        <v>10840000</v>
      </c>
      <c r="N1096" s="5">
        <f t="shared" si="87"/>
        <v>1141999.9999999634</v>
      </c>
      <c r="O1096" s="5">
        <f t="shared" si="88"/>
        <v>3000</v>
      </c>
      <c r="P1096" s="5">
        <f t="shared" si="89"/>
        <v>-664470.7740917441</v>
      </c>
    </row>
    <row r="1097" spans="12:16" x14ac:dyDescent="0.2">
      <c r="L1097" s="21">
        <f t="shared" si="86"/>
        <v>0</v>
      </c>
      <c r="M1097" s="11">
        <v>10850000</v>
      </c>
      <c r="N1097" s="5">
        <f t="shared" si="87"/>
        <v>1144999.9999999634</v>
      </c>
      <c r="O1097" s="5">
        <f t="shared" si="88"/>
        <v>3000</v>
      </c>
      <c r="P1097" s="5">
        <f t="shared" si="89"/>
        <v>-661808.84676157031</v>
      </c>
    </row>
    <row r="1098" spans="12:16" x14ac:dyDescent="0.2">
      <c r="L1098" s="21">
        <f t="shared" si="86"/>
        <v>0</v>
      </c>
      <c r="M1098" s="11">
        <v>10860000</v>
      </c>
      <c r="N1098" s="5">
        <f t="shared" si="87"/>
        <v>1147999.9999999634</v>
      </c>
      <c r="O1098" s="5">
        <f t="shared" si="88"/>
        <v>3000</v>
      </c>
      <c r="P1098" s="5">
        <f t="shared" si="89"/>
        <v>-659146.91943139653</v>
      </c>
    </row>
    <row r="1099" spans="12:16" x14ac:dyDescent="0.2">
      <c r="L1099" s="21">
        <f t="shared" si="86"/>
        <v>0</v>
      </c>
      <c r="M1099" s="11">
        <v>10870000</v>
      </c>
      <c r="N1099" s="5">
        <f t="shared" si="87"/>
        <v>1150999.9999999634</v>
      </c>
      <c r="O1099" s="5">
        <f t="shared" si="88"/>
        <v>3000</v>
      </c>
      <c r="P1099" s="5">
        <f t="shared" si="89"/>
        <v>-656484.99210122274</v>
      </c>
    </row>
    <row r="1100" spans="12:16" x14ac:dyDescent="0.2">
      <c r="L1100" s="21">
        <f t="shared" ref="L1100:L1163" si="90">IF(M1100&gt;I$17,0,IF(N1099&lt;0,IF(N1100&gt;0,M1100,0),0))</f>
        <v>0</v>
      </c>
      <c r="M1100" s="11">
        <v>10880000</v>
      </c>
      <c r="N1100" s="5">
        <f t="shared" si="87"/>
        <v>1153999.9999999634</v>
      </c>
      <c r="O1100" s="5">
        <f t="shared" si="88"/>
        <v>3000</v>
      </c>
      <c r="P1100" s="5">
        <f t="shared" si="89"/>
        <v>-653823.06477104896</v>
      </c>
    </row>
    <row r="1101" spans="12:16" x14ac:dyDescent="0.2">
      <c r="L1101" s="21">
        <f t="shared" si="90"/>
        <v>0</v>
      </c>
      <c r="M1101" s="11">
        <v>10890000</v>
      </c>
      <c r="N1101" s="5">
        <f t="shared" ref="N1101:N1164" si="91">IF((I$17+1)&lt;=M1101,NA(),N1100+O1101)</f>
        <v>1156999.9999999634</v>
      </c>
      <c r="O1101" s="5">
        <f t="shared" ref="O1101:O1164" si="92">IF(M1101&gt;I$17,NA(),IF(M1101&lt;=G$24,N$5,IF(M1101&lt;=G$25,N$6,IF(M1101&lt;=G$26,N$7,N$8))))</f>
        <v>3000</v>
      </c>
      <c r="P1101" s="5">
        <f t="shared" ref="P1101:P1164" si="93">IF(M1101&gt;I$17,NA(),P1100+R$14)</f>
        <v>-651161.13744087517</v>
      </c>
    </row>
    <row r="1102" spans="12:16" x14ac:dyDescent="0.2">
      <c r="L1102" s="21">
        <f t="shared" si="90"/>
        <v>0</v>
      </c>
      <c r="M1102" s="11">
        <v>10900000</v>
      </c>
      <c r="N1102" s="5">
        <f t="shared" si="91"/>
        <v>1159999.9999999634</v>
      </c>
      <c r="O1102" s="5">
        <f t="shared" si="92"/>
        <v>3000</v>
      </c>
      <c r="P1102" s="5">
        <f t="shared" si="93"/>
        <v>-648499.21011070139</v>
      </c>
    </row>
    <row r="1103" spans="12:16" x14ac:dyDescent="0.2">
      <c r="L1103" s="21">
        <f t="shared" si="90"/>
        <v>0</v>
      </c>
      <c r="M1103" s="11">
        <v>10910000</v>
      </c>
      <c r="N1103" s="5">
        <f t="shared" si="91"/>
        <v>1162999.9999999634</v>
      </c>
      <c r="O1103" s="5">
        <f t="shared" si="92"/>
        <v>3000</v>
      </c>
      <c r="P1103" s="5">
        <f t="shared" si="93"/>
        <v>-645837.2827805276</v>
      </c>
    </row>
    <row r="1104" spans="12:16" x14ac:dyDescent="0.2">
      <c r="L1104" s="21">
        <f t="shared" si="90"/>
        <v>0</v>
      </c>
      <c r="M1104" s="11">
        <v>10920000</v>
      </c>
      <c r="N1104" s="5">
        <f t="shared" si="91"/>
        <v>1165999.9999999634</v>
      </c>
      <c r="O1104" s="5">
        <f t="shared" si="92"/>
        <v>3000</v>
      </c>
      <c r="P1104" s="5">
        <f t="shared" si="93"/>
        <v>-643175.35545035382</v>
      </c>
    </row>
    <row r="1105" spans="12:16" x14ac:dyDescent="0.2">
      <c r="L1105" s="21">
        <f t="shared" si="90"/>
        <v>0</v>
      </c>
      <c r="M1105" s="11">
        <v>10930000</v>
      </c>
      <c r="N1105" s="5">
        <f t="shared" si="91"/>
        <v>1168999.9999999634</v>
      </c>
      <c r="O1105" s="5">
        <f t="shared" si="92"/>
        <v>3000</v>
      </c>
      <c r="P1105" s="5">
        <f t="shared" si="93"/>
        <v>-640513.42812018003</v>
      </c>
    </row>
    <row r="1106" spans="12:16" x14ac:dyDescent="0.2">
      <c r="L1106" s="21">
        <f t="shared" si="90"/>
        <v>0</v>
      </c>
      <c r="M1106" s="11">
        <v>10940000</v>
      </c>
      <c r="N1106" s="5">
        <f t="shared" si="91"/>
        <v>1171999.9999999634</v>
      </c>
      <c r="O1106" s="5">
        <f t="shared" si="92"/>
        <v>3000</v>
      </c>
      <c r="P1106" s="5">
        <f t="shared" si="93"/>
        <v>-637851.50079000625</v>
      </c>
    </row>
    <row r="1107" spans="12:16" x14ac:dyDescent="0.2">
      <c r="L1107" s="21">
        <f t="shared" si="90"/>
        <v>0</v>
      </c>
      <c r="M1107" s="11">
        <v>10950000</v>
      </c>
      <c r="N1107" s="5">
        <f t="shared" si="91"/>
        <v>1174999.9999999634</v>
      </c>
      <c r="O1107" s="5">
        <f t="shared" si="92"/>
        <v>3000</v>
      </c>
      <c r="P1107" s="5">
        <f t="shared" si="93"/>
        <v>-635189.57345983246</v>
      </c>
    </row>
    <row r="1108" spans="12:16" x14ac:dyDescent="0.2">
      <c r="L1108" s="21">
        <f t="shared" si="90"/>
        <v>0</v>
      </c>
      <c r="M1108" s="11">
        <v>10960000</v>
      </c>
      <c r="N1108" s="5">
        <f t="shared" si="91"/>
        <v>1177999.9999999634</v>
      </c>
      <c r="O1108" s="5">
        <f t="shared" si="92"/>
        <v>3000</v>
      </c>
      <c r="P1108" s="5">
        <f t="shared" si="93"/>
        <v>-632527.64612965868</v>
      </c>
    </row>
    <row r="1109" spans="12:16" x14ac:dyDescent="0.2">
      <c r="L1109" s="21">
        <f t="shared" si="90"/>
        <v>0</v>
      </c>
      <c r="M1109" s="11">
        <v>10970000</v>
      </c>
      <c r="N1109" s="5">
        <f t="shared" si="91"/>
        <v>1180999.9999999634</v>
      </c>
      <c r="O1109" s="5">
        <f t="shared" si="92"/>
        <v>3000</v>
      </c>
      <c r="P1109" s="5">
        <f t="shared" si="93"/>
        <v>-629865.71879948489</v>
      </c>
    </row>
    <row r="1110" spans="12:16" x14ac:dyDescent="0.2">
      <c r="L1110" s="21">
        <f t="shared" si="90"/>
        <v>0</v>
      </c>
      <c r="M1110" s="11">
        <v>10980000</v>
      </c>
      <c r="N1110" s="5">
        <f t="shared" si="91"/>
        <v>1183999.9999999634</v>
      </c>
      <c r="O1110" s="5">
        <f t="shared" si="92"/>
        <v>3000</v>
      </c>
      <c r="P1110" s="5">
        <f t="shared" si="93"/>
        <v>-627203.79146931111</v>
      </c>
    </row>
    <row r="1111" spans="12:16" x14ac:dyDescent="0.2">
      <c r="L1111" s="21">
        <f t="shared" si="90"/>
        <v>0</v>
      </c>
      <c r="M1111" s="11">
        <v>10990000</v>
      </c>
      <c r="N1111" s="5">
        <f t="shared" si="91"/>
        <v>1186999.9999999634</v>
      </c>
      <c r="O1111" s="5">
        <f t="shared" si="92"/>
        <v>3000</v>
      </c>
      <c r="P1111" s="5">
        <f t="shared" si="93"/>
        <v>-624541.86413913732</v>
      </c>
    </row>
    <row r="1112" spans="12:16" x14ac:dyDescent="0.2">
      <c r="L1112" s="21">
        <f t="shared" si="90"/>
        <v>0</v>
      </c>
      <c r="M1112" s="11">
        <v>11000000</v>
      </c>
      <c r="N1112" s="5">
        <f t="shared" si="91"/>
        <v>1189999.9999999634</v>
      </c>
      <c r="O1112" s="5">
        <f t="shared" si="92"/>
        <v>3000</v>
      </c>
      <c r="P1112" s="5">
        <f t="shared" si="93"/>
        <v>-621879.93680896354</v>
      </c>
    </row>
    <row r="1113" spans="12:16" x14ac:dyDescent="0.2">
      <c r="L1113" s="21">
        <f t="shared" si="90"/>
        <v>0</v>
      </c>
      <c r="M1113" s="11">
        <v>11010000</v>
      </c>
      <c r="N1113" s="5">
        <f t="shared" si="91"/>
        <v>1192999.9999999634</v>
      </c>
      <c r="O1113" s="5">
        <f t="shared" si="92"/>
        <v>3000</v>
      </c>
      <c r="P1113" s="5">
        <f t="shared" si="93"/>
        <v>-619218.00947878975</v>
      </c>
    </row>
    <row r="1114" spans="12:16" x14ac:dyDescent="0.2">
      <c r="L1114" s="21">
        <f t="shared" si="90"/>
        <v>0</v>
      </c>
      <c r="M1114" s="11">
        <v>11020000</v>
      </c>
      <c r="N1114" s="5">
        <f t="shared" si="91"/>
        <v>1195999.9999999634</v>
      </c>
      <c r="O1114" s="5">
        <f t="shared" si="92"/>
        <v>3000</v>
      </c>
      <c r="P1114" s="5">
        <f t="shared" si="93"/>
        <v>-616556.08214861597</v>
      </c>
    </row>
    <row r="1115" spans="12:16" x14ac:dyDescent="0.2">
      <c r="L1115" s="21">
        <f t="shared" si="90"/>
        <v>0</v>
      </c>
      <c r="M1115" s="11">
        <v>11030000</v>
      </c>
      <c r="N1115" s="5">
        <f t="shared" si="91"/>
        <v>1198999.9999999634</v>
      </c>
      <c r="O1115" s="5">
        <f t="shared" si="92"/>
        <v>3000</v>
      </c>
      <c r="P1115" s="5">
        <f t="shared" si="93"/>
        <v>-613894.15481844218</v>
      </c>
    </row>
    <row r="1116" spans="12:16" x14ac:dyDescent="0.2">
      <c r="L1116" s="21">
        <f t="shared" si="90"/>
        <v>0</v>
      </c>
      <c r="M1116" s="11">
        <v>11040000</v>
      </c>
      <c r="N1116" s="5">
        <f t="shared" si="91"/>
        <v>1201999.9999999634</v>
      </c>
      <c r="O1116" s="5">
        <f t="shared" si="92"/>
        <v>3000</v>
      </c>
      <c r="P1116" s="5">
        <f t="shared" si="93"/>
        <v>-611232.2274882684</v>
      </c>
    </row>
    <row r="1117" spans="12:16" x14ac:dyDescent="0.2">
      <c r="L1117" s="21">
        <f t="shared" si="90"/>
        <v>0</v>
      </c>
      <c r="M1117" s="11">
        <v>11050000</v>
      </c>
      <c r="N1117" s="5">
        <f t="shared" si="91"/>
        <v>1204999.9999999634</v>
      </c>
      <c r="O1117" s="5">
        <f t="shared" si="92"/>
        <v>3000</v>
      </c>
      <c r="P1117" s="5">
        <f t="shared" si="93"/>
        <v>-608570.30015809461</v>
      </c>
    </row>
    <row r="1118" spans="12:16" x14ac:dyDescent="0.2">
      <c r="L1118" s="21">
        <f t="shared" si="90"/>
        <v>0</v>
      </c>
      <c r="M1118" s="11">
        <v>11060000</v>
      </c>
      <c r="N1118" s="5">
        <f t="shared" si="91"/>
        <v>1207999.9999999634</v>
      </c>
      <c r="O1118" s="5">
        <f t="shared" si="92"/>
        <v>3000</v>
      </c>
      <c r="P1118" s="5">
        <f t="shared" si="93"/>
        <v>-605908.37282792083</v>
      </c>
    </row>
    <row r="1119" spans="12:16" x14ac:dyDescent="0.2">
      <c r="L1119" s="21">
        <f t="shared" si="90"/>
        <v>0</v>
      </c>
      <c r="M1119" s="11">
        <v>11070000</v>
      </c>
      <c r="N1119" s="5">
        <f t="shared" si="91"/>
        <v>1210999.9999999634</v>
      </c>
      <c r="O1119" s="5">
        <f t="shared" si="92"/>
        <v>3000</v>
      </c>
      <c r="P1119" s="5">
        <f t="shared" si="93"/>
        <v>-603246.44549774705</v>
      </c>
    </row>
    <row r="1120" spans="12:16" x14ac:dyDescent="0.2">
      <c r="L1120" s="21">
        <f t="shared" si="90"/>
        <v>0</v>
      </c>
      <c r="M1120" s="11">
        <v>11080000</v>
      </c>
      <c r="N1120" s="5">
        <f t="shared" si="91"/>
        <v>1213999.9999999634</v>
      </c>
      <c r="O1120" s="5">
        <f t="shared" si="92"/>
        <v>3000</v>
      </c>
      <c r="P1120" s="5">
        <f t="shared" si="93"/>
        <v>-600584.51816757326</v>
      </c>
    </row>
    <row r="1121" spans="12:16" x14ac:dyDescent="0.2">
      <c r="L1121" s="21">
        <f t="shared" si="90"/>
        <v>0</v>
      </c>
      <c r="M1121" s="11">
        <v>11090000</v>
      </c>
      <c r="N1121" s="5">
        <f t="shared" si="91"/>
        <v>1216999.9999999634</v>
      </c>
      <c r="O1121" s="5">
        <f t="shared" si="92"/>
        <v>3000</v>
      </c>
      <c r="P1121" s="5">
        <f t="shared" si="93"/>
        <v>-597922.59083739948</v>
      </c>
    </row>
    <row r="1122" spans="12:16" x14ac:dyDescent="0.2">
      <c r="L1122" s="21">
        <f t="shared" si="90"/>
        <v>0</v>
      </c>
      <c r="M1122" s="11">
        <v>11100000</v>
      </c>
      <c r="N1122" s="5">
        <f t="shared" si="91"/>
        <v>1219999.9999999634</v>
      </c>
      <c r="O1122" s="5">
        <f t="shared" si="92"/>
        <v>3000</v>
      </c>
      <c r="P1122" s="5">
        <f t="shared" si="93"/>
        <v>-595260.66350722569</v>
      </c>
    </row>
    <row r="1123" spans="12:16" x14ac:dyDescent="0.2">
      <c r="L1123" s="21">
        <f t="shared" si="90"/>
        <v>0</v>
      </c>
      <c r="M1123" s="11">
        <v>11110000</v>
      </c>
      <c r="N1123" s="5">
        <f t="shared" si="91"/>
        <v>1222999.9999999634</v>
      </c>
      <c r="O1123" s="5">
        <f t="shared" si="92"/>
        <v>3000</v>
      </c>
      <c r="P1123" s="5">
        <f t="shared" si="93"/>
        <v>-592598.73617705191</v>
      </c>
    </row>
    <row r="1124" spans="12:16" x14ac:dyDescent="0.2">
      <c r="L1124" s="21">
        <f t="shared" si="90"/>
        <v>0</v>
      </c>
      <c r="M1124" s="11">
        <v>11120000</v>
      </c>
      <c r="N1124" s="5">
        <f t="shared" si="91"/>
        <v>1225999.9999999634</v>
      </c>
      <c r="O1124" s="5">
        <f t="shared" si="92"/>
        <v>3000</v>
      </c>
      <c r="P1124" s="5">
        <f t="shared" si="93"/>
        <v>-589936.80884687812</v>
      </c>
    </row>
    <row r="1125" spans="12:16" x14ac:dyDescent="0.2">
      <c r="L1125" s="21">
        <f t="shared" si="90"/>
        <v>0</v>
      </c>
      <c r="M1125" s="11">
        <v>11130000</v>
      </c>
      <c r="N1125" s="5">
        <f t="shared" si="91"/>
        <v>1228999.9999999634</v>
      </c>
      <c r="O1125" s="5">
        <f t="shared" si="92"/>
        <v>3000</v>
      </c>
      <c r="P1125" s="5">
        <f t="shared" si="93"/>
        <v>-587274.88151670434</v>
      </c>
    </row>
    <row r="1126" spans="12:16" x14ac:dyDescent="0.2">
      <c r="L1126" s="21">
        <f t="shared" si="90"/>
        <v>0</v>
      </c>
      <c r="M1126" s="11">
        <v>11140000</v>
      </c>
      <c r="N1126" s="5">
        <f t="shared" si="91"/>
        <v>1231999.9999999634</v>
      </c>
      <c r="O1126" s="5">
        <f t="shared" si="92"/>
        <v>3000</v>
      </c>
      <c r="P1126" s="5">
        <f t="shared" si="93"/>
        <v>-584612.95418653055</v>
      </c>
    </row>
    <row r="1127" spans="12:16" x14ac:dyDescent="0.2">
      <c r="L1127" s="21">
        <f t="shared" si="90"/>
        <v>0</v>
      </c>
      <c r="M1127" s="11">
        <v>11150000</v>
      </c>
      <c r="N1127" s="5">
        <f t="shared" si="91"/>
        <v>1234999.9999999634</v>
      </c>
      <c r="O1127" s="5">
        <f t="shared" si="92"/>
        <v>3000</v>
      </c>
      <c r="P1127" s="5">
        <f t="shared" si="93"/>
        <v>-581951.02685635677</v>
      </c>
    </row>
    <row r="1128" spans="12:16" x14ac:dyDescent="0.2">
      <c r="L1128" s="21">
        <f t="shared" si="90"/>
        <v>0</v>
      </c>
      <c r="M1128" s="11">
        <v>11160000</v>
      </c>
      <c r="N1128" s="5">
        <f t="shared" si="91"/>
        <v>1237999.9999999634</v>
      </c>
      <c r="O1128" s="5">
        <f t="shared" si="92"/>
        <v>3000</v>
      </c>
      <c r="P1128" s="5">
        <f t="shared" si="93"/>
        <v>-579289.09952618298</v>
      </c>
    </row>
    <row r="1129" spans="12:16" x14ac:dyDescent="0.2">
      <c r="L1129" s="21">
        <f t="shared" si="90"/>
        <v>0</v>
      </c>
      <c r="M1129" s="11">
        <v>11170000</v>
      </c>
      <c r="N1129" s="5">
        <f t="shared" si="91"/>
        <v>1240999.9999999634</v>
      </c>
      <c r="O1129" s="5">
        <f t="shared" si="92"/>
        <v>3000</v>
      </c>
      <c r="P1129" s="5">
        <f t="shared" si="93"/>
        <v>-576627.1721960092</v>
      </c>
    </row>
    <row r="1130" spans="12:16" x14ac:dyDescent="0.2">
      <c r="L1130" s="21">
        <f t="shared" si="90"/>
        <v>0</v>
      </c>
      <c r="M1130" s="11">
        <v>11180000</v>
      </c>
      <c r="N1130" s="5">
        <f t="shared" si="91"/>
        <v>1243999.9999999634</v>
      </c>
      <c r="O1130" s="5">
        <f t="shared" si="92"/>
        <v>3000</v>
      </c>
      <c r="P1130" s="5">
        <f t="shared" si="93"/>
        <v>-573965.24486583541</v>
      </c>
    </row>
    <row r="1131" spans="12:16" x14ac:dyDescent="0.2">
      <c r="L1131" s="21">
        <f t="shared" si="90"/>
        <v>0</v>
      </c>
      <c r="M1131" s="11">
        <v>11190000</v>
      </c>
      <c r="N1131" s="5">
        <f t="shared" si="91"/>
        <v>1246999.9999999634</v>
      </c>
      <c r="O1131" s="5">
        <f t="shared" si="92"/>
        <v>3000</v>
      </c>
      <c r="P1131" s="5">
        <f t="shared" si="93"/>
        <v>-571303.31753566163</v>
      </c>
    </row>
    <row r="1132" spans="12:16" x14ac:dyDescent="0.2">
      <c r="L1132" s="21">
        <f t="shared" si="90"/>
        <v>0</v>
      </c>
      <c r="M1132" s="11">
        <v>11200000</v>
      </c>
      <c r="N1132" s="5">
        <f t="shared" si="91"/>
        <v>1249999.9999999634</v>
      </c>
      <c r="O1132" s="5">
        <f t="shared" si="92"/>
        <v>3000</v>
      </c>
      <c r="P1132" s="5">
        <f t="shared" si="93"/>
        <v>-568641.39020548784</v>
      </c>
    </row>
    <row r="1133" spans="12:16" x14ac:dyDescent="0.2">
      <c r="L1133" s="21">
        <f t="shared" si="90"/>
        <v>0</v>
      </c>
      <c r="M1133" s="11">
        <v>11210000</v>
      </c>
      <c r="N1133" s="5">
        <f t="shared" si="91"/>
        <v>1252999.9999999634</v>
      </c>
      <c r="O1133" s="5">
        <f t="shared" si="92"/>
        <v>3000</v>
      </c>
      <c r="P1133" s="5">
        <f t="shared" si="93"/>
        <v>-565979.46287531406</v>
      </c>
    </row>
    <row r="1134" spans="12:16" x14ac:dyDescent="0.2">
      <c r="L1134" s="21">
        <f t="shared" si="90"/>
        <v>0</v>
      </c>
      <c r="M1134" s="11">
        <v>11220000</v>
      </c>
      <c r="N1134" s="5">
        <f t="shared" si="91"/>
        <v>1255999.9999999634</v>
      </c>
      <c r="O1134" s="5">
        <f t="shared" si="92"/>
        <v>3000</v>
      </c>
      <c r="P1134" s="5">
        <f t="shared" si="93"/>
        <v>-563317.53554514027</v>
      </c>
    </row>
    <row r="1135" spans="12:16" x14ac:dyDescent="0.2">
      <c r="L1135" s="21">
        <f t="shared" si="90"/>
        <v>0</v>
      </c>
      <c r="M1135" s="11">
        <v>11230000</v>
      </c>
      <c r="N1135" s="5">
        <f t="shared" si="91"/>
        <v>1258999.9999999634</v>
      </c>
      <c r="O1135" s="5">
        <f t="shared" si="92"/>
        <v>3000</v>
      </c>
      <c r="P1135" s="5">
        <f t="shared" si="93"/>
        <v>-560655.60821496649</v>
      </c>
    </row>
    <row r="1136" spans="12:16" x14ac:dyDescent="0.2">
      <c r="L1136" s="21">
        <f t="shared" si="90"/>
        <v>0</v>
      </c>
      <c r="M1136" s="11">
        <v>11240000</v>
      </c>
      <c r="N1136" s="5">
        <f t="shared" si="91"/>
        <v>1261999.9999999634</v>
      </c>
      <c r="O1136" s="5">
        <f t="shared" si="92"/>
        <v>3000</v>
      </c>
      <c r="P1136" s="5">
        <f t="shared" si="93"/>
        <v>-557993.6808847927</v>
      </c>
    </row>
    <row r="1137" spans="12:16" x14ac:dyDescent="0.2">
      <c r="L1137" s="21">
        <f t="shared" si="90"/>
        <v>0</v>
      </c>
      <c r="M1137" s="11">
        <v>11250000</v>
      </c>
      <c r="N1137" s="5">
        <f t="shared" si="91"/>
        <v>1264999.9999999634</v>
      </c>
      <c r="O1137" s="5">
        <f t="shared" si="92"/>
        <v>3000</v>
      </c>
      <c r="P1137" s="5">
        <f t="shared" si="93"/>
        <v>-555331.75355461892</v>
      </c>
    </row>
    <row r="1138" spans="12:16" x14ac:dyDescent="0.2">
      <c r="L1138" s="21">
        <f t="shared" si="90"/>
        <v>0</v>
      </c>
      <c r="M1138" s="11">
        <v>11260000</v>
      </c>
      <c r="N1138" s="5">
        <f t="shared" si="91"/>
        <v>1267999.9999999634</v>
      </c>
      <c r="O1138" s="5">
        <f t="shared" si="92"/>
        <v>3000</v>
      </c>
      <c r="P1138" s="5">
        <f t="shared" si="93"/>
        <v>-552669.82622444513</v>
      </c>
    </row>
    <row r="1139" spans="12:16" x14ac:dyDescent="0.2">
      <c r="L1139" s="21">
        <f t="shared" si="90"/>
        <v>0</v>
      </c>
      <c r="M1139" s="11">
        <v>11270000</v>
      </c>
      <c r="N1139" s="5">
        <f t="shared" si="91"/>
        <v>1270999.9999999634</v>
      </c>
      <c r="O1139" s="5">
        <f t="shared" si="92"/>
        <v>3000</v>
      </c>
      <c r="P1139" s="5">
        <f t="shared" si="93"/>
        <v>-550007.89889427135</v>
      </c>
    </row>
    <row r="1140" spans="12:16" x14ac:dyDescent="0.2">
      <c r="L1140" s="21">
        <f t="shared" si="90"/>
        <v>0</v>
      </c>
      <c r="M1140" s="11">
        <v>11280000</v>
      </c>
      <c r="N1140" s="5">
        <f t="shared" si="91"/>
        <v>1273999.9999999634</v>
      </c>
      <c r="O1140" s="5">
        <f t="shared" si="92"/>
        <v>3000</v>
      </c>
      <c r="P1140" s="5">
        <f t="shared" si="93"/>
        <v>-547345.97156409756</v>
      </c>
    </row>
    <row r="1141" spans="12:16" x14ac:dyDescent="0.2">
      <c r="L1141" s="21">
        <f t="shared" si="90"/>
        <v>0</v>
      </c>
      <c r="M1141" s="11">
        <v>11290000</v>
      </c>
      <c r="N1141" s="5">
        <f t="shared" si="91"/>
        <v>1276999.9999999634</v>
      </c>
      <c r="O1141" s="5">
        <f t="shared" si="92"/>
        <v>3000</v>
      </c>
      <c r="P1141" s="5">
        <f t="shared" si="93"/>
        <v>-544684.04423392378</v>
      </c>
    </row>
    <row r="1142" spans="12:16" x14ac:dyDescent="0.2">
      <c r="L1142" s="21">
        <f t="shared" si="90"/>
        <v>0</v>
      </c>
      <c r="M1142" s="11">
        <v>11300000</v>
      </c>
      <c r="N1142" s="5">
        <f t="shared" si="91"/>
        <v>1279999.9999999634</v>
      </c>
      <c r="O1142" s="5">
        <f t="shared" si="92"/>
        <v>3000</v>
      </c>
      <c r="P1142" s="5">
        <f t="shared" si="93"/>
        <v>-542022.11690374999</v>
      </c>
    </row>
    <row r="1143" spans="12:16" x14ac:dyDescent="0.2">
      <c r="L1143" s="21">
        <f t="shared" si="90"/>
        <v>0</v>
      </c>
      <c r="M1143" s="11">
        <v>11310000</v>
      </c>
      <c r="N1143" s="5">
        <f t="shared" si="91"/>
        <v>1282999.9999999634</v>
      </c>
      <c r="O1143" s="5">
        <f t="shared" si="92"/>
        <v>3000</v>
      </c>
      <c r="P1143" s="5">
        <f t="shared" si="93"/>
        <v>-539360.18957357621</v>
      </c>
    </row>
    <row r="1144" spans="12:16" x14ac:dyDescent="0.2">
      <c r="L1144" s="21">
        <f t="shared" si="90"/>
        <v>0</v>
      </c>
      <c r="M1144" s="11">
        <v>11320000</v>
      </c>
      <c r="N1144" s="5">
        <f t="shared" si="91"/>
        <v>1285999.9999999634</v>
      </c>
      <c r="O1144" s="5">
        <f t="shared" si="92"/>
        <v>3000</v>
      </c>
      <c r="P1144" s="5">
        <f t="shared" si="93"/>
        <v>-536698.26224340242</v>
      </c>
    </row>
    <row r="1145" spans="12:16" x14ac:dyDescent="0.2">
      <c r="L1145" s="21">
        <f t="shared" si="90"/>
        <v>0</v>
      </c>
      <c r="M1145" s="11">
        <v>11330000</v>
      </c>
      <c r="N1145" s="5">
        <f t="shared" si="91"/>
        <v>1288999.9999999634</v>
      </c>
      <c r="O1145" s="5">
        <f t="shared" si="92"/>
        <v>3000</v>
      </c>
      <c r="P1145" s="5">
        <f t="shared" si="93"/>
        <v>-534036.33491322864</v>
      </c>
    </row>
    <row r="1146" spans="12:16" x14ac:dyDescent="0.2">
      <c r="L1146" s="21">
        <f t="shared" si="90"/>
        <v>0</v>
      </c>
      <c r="M1146" s="11">
        <v>11340000</v>
      </c>
      <c r="N1146" s="5">
        <f t="shared" si="91"/>
        <v>1291999.9999999634</v>
      </c>
      <c r="O1146" s="5">
        <f t="shared" si="92"/>
        <v>3000</v>
      </c>
      <c r="P1146" s="5">
        <f t="shared" si="93"/>
        <v>-531374.40758305485</v>
      </c>
    </row>
    <row r="1147" spans="12:16" x14ac:dyDescent="0.2">
      <c r="L1147" s="21">
        <f t="shared" si="90"/>
        <v>0</v>
      </c>
      <c r="M1147" s="11">
        <v>11350000</v>
      </c>
      <c r="N1147" s="5">
        <f t="shared" si="91"/>
        <v>1294999.9999999634</v>
      </c>
      <c r="O1147" s="5">
        <f t="shared" si="92"/>
        <v>3000</v>
      </c>
      <c r="P1147" s="5">
        <f t="shared" si="93"/>
        <v>-528712.48025288107</v>
      </c>
    </row>
    <row r="1148" spans="12:16" x14ac:dyDescent="0.2">
      <c r="L1148" s="21">
        <f t="shared" si="90"/>
        <v>0</v>
      </c>
      <c r="M1148" s="11">
        <v>11360000</v>
      </c>
      <c r="N1148" s="5">
        <f t="shared" si="91"/>
        <v>1297999.9999999634</v>
      </c>
      <c r="O1148" s="5">
        <f t="shared" si="92"/>
        <v>3000</v>
      </c>
      <c r="P1148" s="5">
        <f t="shared" si="93"/>
        <v>-526050.55292270728</v>
      </c>
    </row>
    <row r="1149" spans="12:16" x14ac:dyDescent="0.2">
      <c r="L1149" s="21">
        <f t="shared" si="90"/>
        <v>0</v>
      </c>
      <c r="M1149" s="11">
        <v>11370000</v>
      </c>
      <c r="N1149" s="5">
        <f t="shared" si="91"/>
        <v>1300999.9999999634</v>
      </c>
      <c r="O1149" s="5">
        <f t="shared" si="92"/>
        <v>3000</v>
      </c>
      <c r="P1149" s="5">
        <f t="shared" si="93"/>
        <v>-523388.62559253356</v>
      </c>
    </row>
    <row r="1150" spans="12:16" x14ac:dyDescent="0.2">
      <c r="L1150" s="21">
        <f t="shared" si="90"/>
        <v>0</v>
      </c>
      <c r="M1150" s="11">
        <v>11380000</v>
      </c>
      <c r="N1150" s="5">
        <f t="shared" si="91"/>
        <v>1303999.9999999634</v>
      </c>
      <c r="O1150" s="5">
        <f t="shared" si="92"/>
        <v>3000</v>
      </c>
      <c r="P1150" s="5">
        <f t="shared" si="93"/>
        <v>-520726.69826235983</v>
      </c>
    </row>
    <row r="1151" spans="12:16" x14ac:dyDescent="0.2">
      <c r="L1151" s="21">
        <f t="shared" si="90"/>
        <v>0</v>
      </c>
      <c r="M1151" s="11">
        <v>11390000</v>
      </c>
      <c r="N1151" s="5">
        <f t="shared" si="91"/>
        <v>1306999.9999999634</v>
      </c>
      <c r="O1151" s="5">
        <f t="shared" si="92"/>
        <v>3000</v>
      </c>
      <c r="P1151" s="5">
        <f t="shared" si="93"/>
        <v>-518064.7709321861</v>
      </c>
    </row>
    <row r="1152" spans="12:16" x14ac:dyDescent="0.2">
      <c r="L1152" s="21">
        <f t="shared" si="90"/>
        <v>0</v>
      </c>
      <c r="M1152" s="11">
        <v>11400000</v>
      </c>
      <c r="N1152" s="5">
        <f t="shared" si="91"/>
        <v>1309999.9999999634</v>
      </c>
      <c r="O1152" s="5">
        <f t="shared" si="92"/>
        <v>3000</v>
      </c>
      <c r="P1152" s="5">
        <f t="shared" si="93"/>
        <v>-515402.84360201238</v>
      </c>
    </row>
    <row r="1153" spans="12:16" x14ac:dyDescent="0.2">
      <c r="L1153" s="21">
        <f t="shared" si="90"/>
        <v>0</v>
      </c>
      <c r="M1153" s="11">
        <v>11410000</v>
      </c>
      <c r="N1153" s="5">
        <f t="shared" si="91"/>
        <v>1312999.9999999634</v>
      </c>
      <c r="O1153" s="5">
        <f t="shared" si="92"/>
        <v>3000</v>
      </c>
      <c r="P1153" s="5">
        <f t="shared" si="93"/>
        <v>-512740.91627183865</v>
      </c>
    </row>
    <row r="1154" spans="12:16" x14ac:dyDescent="0.2">
      <c r="L1154" s="21">
        <f t="shared" si="90"/>
        <v>0</v>
      </c>
      <c r="M1154" s="11">
        <v>11420000</v>
      </c>
      <c r="N1154" s="5">
        <f t="shared" si="91"/>
        <v>1315999.9999999634</v>
      </c>
      <c r="O1154" s="5">
        <f t="shared" si="92"/>
        <v>3000</v>
      </c>
      <c r="P1154" s="5">
        <f t="shared" si="93"/>
        <v>-510078.98894166492</v>
      </c>
    </row>
    <row r="1155" spans="12:16" x14ac:dyDescent="0.2">
      <c r="L1155" s="21">
        <f t="shared" si="90"/>
        <v>0</v>
      </c>
      <c r="M1155" s="11">
        <v>11430000</v>
      </c>
      <c r="N1155" s="5">
        <f t="shared" si="91"/>
        <v>1318999.9999999634</v>
      </c>
      <c r="O1155" s="5">
        <f t="shared" si="92"/>
        <v>3000</v>
      </c>
      <c r="P1155" s="5">
        <f t="shared" si="93"/>
        <v>-507417.0616114912</v>
      </c>
    </row>
    <row r="1156" spans="12:16" x14ac:dyDescent="0.2">
      <c r="L1156" s="21">
        <f t="shared" si="90"/>
        <v>0</v>
      </c>
      <c r="M1156" s="11">
        <v>11440000</v>
      </c>
      <c r="N1156" s="5">
        <f t="shared" si="91"/>
        <v>1321999.9999999634</v>
      </c>
      <c r="O1156" s="5">
        <f t="shared" si="92"/>
        <v>3000</v>
      </c>
      <c r="P1156" s="5">
        <f t="shared" si="93"/>
        <v>-504755.13428131747</v>
      </c>
    </row>
    <row r="1157" spans="12:16" x14ac:dyDescent="0.2">
      <c r="L1157" s="21">
        <f t="shared" si="90"/>
        <v>0</v>
      </c>
      <c r="M1157" s="11">
        <v>11450000</v>
      </c>
      <c r="N1157" s="5">
        <f t="shared" si="91"/>
        <v>1324999.9999999634</v>
      </c>
      <c r="O1157" s="5">
        <f t="shared" si="92"/>
        <v>3000</v>
      </c>
      <c r="P1157" s="5">
        <f t="shared" si="93"/>
        <v>-502093.20695114374</v>
      </c>
    </row>
    <row r="1158" spans="12:16" x14ac:dyDescent="0.2">
      <c r="L1158" s="21">
        <f t="shared" si="90"/>
        <v>0</v>
      </c>
      <c r="M1158" s="11">
        <v>11460000</v>
      </c>
      <c r="N1158" s="5">
        <f t="shared" si="91"/>
        <v>1327999.9999999634</v>
      </c>
      <c r="O1158" s="5">
        <f t="shared" si="92"/>
        <v>3000</v>
      </c>
      <c r="P1158" s="5">
        <f t="shared" si="93"/>
        <v>-499431.27962097002</v>
      </c>
    </row>
    <row r="1159" spans="12:16" x14ac:dyDescent="0.2">
      <c r="L1159" s="21">
        <f t="shared" si="90"/>
        <v>0</v>
      </c>
      <c r="M1159" s="11">
        <v>11470000</v>
      </c>
      <c r="N1159" s="5">
        <f t="shared" si="91"/>
        <v>1330999.9999999634</v>
      </c>
      <c r="O1159" s="5">
        <f t="shared" si="92"/>
        <v>3000</v>
      </c>
      <c r="P1159" s="5">
        <f t="shared" si="93"/>
        <v>-496769.35229079629</v>
      </c>
    </row>
    <row r="1160" spans="12:16" x14ac:dyDescent="0.2">
      <c r="L1160" s="21">
        <f t="shared" si="90"/>
        <v>0</v>
      </c>
      <c r="M1160" s="11">
        <v>11480000</v>
      </c>
      <c r="N1160" s="5">
        <f t="shared" si="91"/>
        <v>1333999.9999999634</v>
      </c>
      <c r="O1160" s="5">
        <f t="shared" si="92"/>
        <v>3000</v>
      </c>
      <c r="P1160" s="5">
        <f t="shared" si="93"/>
        <v>-494107.42496062256</v>
      </c>
    </row>
    <row r="1161" spans="12:16" x14ac:dyDescent="0.2">
      <c r="L1161" s="21">
        <f t="shared" si="90"/>
        <v>0</v>
      </c>
      <c r="M1161" s="11">
        <v>11490000</v>
      </c>
      <c r="N1161" s="5">
        <f t="shared" si="91"/>
        <v>1336999.9999999634</v>
      </c>
      <c r="O1161" s="5">
        <f t="shared" si="92"/>
        <v>3000</v>
      </c>
      <c r="P1161" s="5">
        <f t="shared" si="93"/>
        <v>-491445.49763044884</v>
      </c>
    </row>
    <row r="1162" spans="12:16" x14ac:dyDescent="0.2">
      <c r="L1162" s="21">
        <f t="shared" si="90"/>
        <v>0</v>
      </c>
      <c r="M1162" s="11">
        <v>11500000</v>
      </c>
      <c r="N1162" s="5">
        <f t="shared" si="91"/>
        <v>1339999.9999999634</v>
      </c>
      <c r="O1162" s="5">
        <f t="shared" si="92"/>
        <v>3000</v>
      </c>
      <c r="P1162" s="5">
        <f t="shared" si="93"/>
        <v>-488783.57030027511</v>
      </c>
    </row>
    <row r="1163" spans="12:16" x14ac:dyDescent="0.2">
      <c r="L1163" s="21">
        <f t="shared" si="90"/>
        <v>0</v>
      </c>
      <c r="M1163" s="11">
        <v>11510000</v>
      </c>
      <c r="N1163" s="5">
        <f t="shared" si="91"/>
        <v>1342999.9999999634</v>
      </c>
      <c r="O1163" s="5">
        <f t="shared" si="92"/>
        <v>3000</v>
      </c>
      <c r="P1163" s="5">
        <f t="shared" si="93"/>
        <v>-486121.64297010138</v>
      </c>
    </row>
    <row r="1164" spans="12:16" x14ac:dyDescent="0.2">
      <c r="L1164" s="21">
        <f t="shared" ref="L1164:L1227" si="94">IF(M1164&gt;I$17,0,IF(N1163&lt;0,IF(N1164&gt;0,M1164,0),0))</f>
        <v>0</v>
      </c>
      <c r="M1164" s="11">
        <v>11520000</v>
      </c>
      <c r="N1164" s="5">
        <f t="shared" si="91"/>
        <v>1345999.9999999634</v>
      </c>
      <c r="O1164" s="5">
        <f t="shared" si="92"/>
        <v>3000</v>
      </c>
      <c r="P1164" s="5">
        <f t="shared" si="93"/>
        <v>-483459.71563992766</v>
      </c>
    </row>
    <row r="1165" spans="12:16" x14ac:dyDescent="0.2">
      <c r="L1165" s="21">
        <f t="shared" si="94"/>
        <v>0</v>
      </c>
      <c r="M1165" s="11">
        <v>11530000</v>
      </c>
      <c r="N1165" s="5">
        <f t="shared" ref="N1165:N1228" si="95">IF((I$17+1)&lt;=M1165,NA(),N1164+O1165)</f>
        <v>1348999.9999999634</v>
      </c>
      <c r="O1165" s="5">
        <f t="shared" ref="O1165:O1228" si="96">IF(M1165&gt;I$17,NA(),IF(M1165&lt;=G$24,N$5,IF(M1165&lt;=G$25,N$6,IF(M1165&lt;=G$26,N$7,N$8))))</f>
        <v>3000</v>
      </c>
      <c r="P1165" s="5">
        <f t="shared" ref="P1165:P1228" si="97">IF(M1165&gt;I$17,NA(),P1164+R$14)</f>
        <v>-480797.78830975393</v>
      </c>
    </row>
    <row r="1166" spans="12:16" x14ac:dyDescent="0.2">
      <c r="L1166" s="21">
        <f t="shared" si="94"/>
        <v>0</v>
      </c>
      <c r="M1166" s="11">
        <v>11540000</v>
      </c>
      <c r="N1166" s="5">
        <f t="shared" si="95"/>
        <v>1351999.9999999634</v>
      </c>
      <c r="O1166" s="5">
        <f t="shared" si="96"/>
        <v>3000</v>
      </c>
      <c r="P1166" s="5">
        <f t="shared" si="97"/>
        <v>-478135.8609795802</v>
      </c>
    </row>
    <row r="1167" spans="12:16" x14ac:dyDescent="0.2">
      <c r="L1167" s="21">
        <f t="shared" si="94"/>
        <v>0</v>
      </c>
      <c r="M1167" s="11">
        <v>11550000</v>
      </c>
      <c r="N1167" s="5">
        <f t="shared" si="95"/>
        <v>1354999.9999999634</v>
      </c>
      <c r="O1167" s="5">
        <f t="shared" si="96"/>
        <v>3000</v>
      </c>
      <c r="P1167" s="5">
        <f t="shared" si="97"/>
        <v>-475473.93364940648</v>
      </c>
    </row>
    <row r="1168" spans="12:16" x14ac:dyDescent="0.2">
      <c r="L1168" s="21">
        <f t="shared" si="94"/>
        <v>0</v>
      </c>
      <c r="M1168" s="11">
        <v>11560000</v>
      </c>
      <c r="N1168" s="5">
        <f t="shared" si="95"/>
        <v>1357999.9999999634</v>
      </c>
      <c r="O1168" s="5">
        <f t="shared" si="96"/>
        <v>3000</v>
      </c>
      <c r="P1168" s="5">
        <f t="shared" si="97"/>
        <v>-472812.00631923275</v>
      </c>
    </row>
    <row r="1169" spans="12:16" x14ac:dyDescent="0.2">
      <c r="L1169" s="21">
        <f t="shared" si="94"/>
        <v>0</v>
      </c>
      <c r="M1169" s="11">
        <v>11570000</v>
      </c>
      <c r="N1169" s="5">
        <f t="shared" si="95"/>
        <v>1360999.9999999634</v>
      </c>
      <c r="O1169" s="5">
        <f t="shared" si="96"/>
        <v>3000</v>
      </c>
      <c r="P1169" s="5">
        <f t="shared" si="97"/>
        <v>-470150.07898905902</v>
      </c>
    </row>
    <row r="1170" spans="12:16" x14ac:dyDescent="0.2">
      <c r="L1170" s="21">
        <f t="shared" si="94"/>
        <v>0</v>
      </c>
      <c r="M1170" s="11">
        <v>11580000</v>
      </c>
      <c r="N1170" s="5">
        <f t="shared" si="95"/>
        <v>1363999.9999999634</v>
      </c>
      <c r="O1170" s="5">
        <f t="shared" si="96"/>
        <v>3000</v>
      </c>
      <c r="P1170" s="5">
        <f t="shared" si="97"/>
        <v>-467488.1516588853</v>
      </c>
    </row>
    <row r="1171" spans="12:16" x14ac:dyDescent="0.2">
      <c r="L1171" s="21">
        <f t="shared" si="94"/>
        <v>0</v>
      </c>
      <c r="M1171" s="11">
        <v>11590000</v>
      </c>
      <c r="N1171" s="5">
        <f t="shared" si="95"/>
        <v>1366999.9999999634</v>
      </c>
      <c r="O1171" s="5">
        <f t="shared" si="96"/>
        <v>3000</v>
      </c>
      <c r="P1171" s="5">
        <f t="shared" si="97"/>
        <v>-464826.22432871157</v>
      </c>
    </row>
    <row r="1172" spans="12:16" x14ac:dyDescent="0.2">
      <c r="L1172" s="21">
        <f t="shared" si="94"/>
        <v>0</v>
      </c>
      <c r="M1172" s="11">
        <v>11600000</v>
      </c>
      <c r="N1172" s="5">
        <f t="shared" si="95"/>
        <v>1369999.9999999634</v>
      </c>
      <c r="O1172" s="5">
        <f t="shared" si="96"/>
        <v>3000</v>
      </c>
      <c r="P1172" s="5">
        <f t="shared" si="97"/>
        <v>-462164.29699853784</v>
      </c>
    </row>
    <row r="1173" spans="12:16" x14ac:dyDescent="0.2">
      <c r="L1173" s="21">
        <f t="shared" si="94"/>
        <v>0</v>
      </c>
      <c r="M1173" s="11">
        <v>11610000</v>
      </c>
      <c r="N1173" s="5">
        <f t="shared" si="95"/>
        <v>1372999.9999999634</v>
      </c>
      <c r="O1173" s="5">
        <f t="shared" si="96"/>
        <v>3000</v>
      </c>
      <c r="P1173" s="5">
        <f t="shared" si="97"/>
        <v>-459502.36966836412</v>
      </c>
    </row>
    <row r="1174" spans="12:16" x14ac:dyDescent="0.2">
      <c r="L1174" s="21">
        <f t="shared" si="94"/>
        <v>0</v>
      </c>
      <c r="M1174" s="11">
        <v>11620000</v>
      </c>
      <c r="N1174" s="5">
        <f t="shared" si="95"/>
        <v>1375999.9999999634</v>
      </c>
      <c r="O1174" s="5">
        <f t="shared" si="96"/>
        <v>3000</v>
      </c>
      <c r="P1174" s="5">
        <f t="shared" si="97"/>
        <v>-456840.44233819039</v>
      </c>
    </row>
    <row r="1175" spans="12:16" x14ac:dyDescent="0.2">
      <c r="L1175" s="21">
        <f t="shared" si="94"/>
        <v>0</v>
      </c>
      <c r="M1175" s="11">
        <v>11630000</v>
      </c>
      <c r="N1175" s="5">
        <f t="shared" si="95"/>
        <v>1378999.9999999634</v>
      </c>
      <c r="O1175" s="5">
        <f t="shared" si="96"/>
        <v>3000</v>
      </c>
      <c r="P1175" s="5">
        <f t="shared" si="97"/>
        <v>-454178.51500801666</v>
      </c>
    </row>
    <row r="1176" spans="12:16" x14ac:dyDescent="0.2">
      <c r="L1176" s="21">
        <f t="shared" si="94"/>
        <v>0</v>
      </c>
      <c r="M1176" s="11">
        <v>11640000</v>
      </c>
      <c r="N1176" s="5">
        <f t="shared" si="95"/>
        <v>1381999.9999999634</v>
      </c>
      <c r="O1176" s="5">
        <f t="shared" si="96"/>
        <v>3000</v>
      </c>
      <c r="P1176" s="5">
        <f t="shared" si="97"/>
        <v>-451516.58767784294</v>
      </c>
    </row>
    <row r="1177" spans="12:16" x14ac:dyDescent="0.2">
      <c r="L1177" s="21">
        <f t="shared" si="94"/>
        <v>0</v>
      </c>
      <c r="M1177" s="11">
        <v>11650000</v>
      </c>
      <c r="N1177" s="5">
        <f t="shared" si="95"/>
        <v>1384999.9999999634</v>
      </c>
      <c r="O1177" s="5">
        <f t="shared" si="96"/>
        <v>3000</v>
      </c>
      <c r="P1177" s="5">
        <f t="shared" si="97"/>
        <v>-448854.66034766921</v>
      </c>
    </row>
    <row r="1178" spans="12:16" x14ac:dyDescent="0.2">
      <c r="L1178" s="21">
        <f t="shared" si="94"/>
        <v>0</v>
      </c>
      <c r="M1178" s="11">
        <v>11660000</v>
      </c>
      <c r="N1178" s="5">
        <f t="shared" si="95"/>
        <v>1387999.9999999634</v>
      </c>
      <c r="O1178" s="5">
        <f t="shared" si="96"/>
        <v>3000</v>
      </c>
      <c r="P1178" s="5">
        <f t="shared" si="97"/>
        <v>-446192.73301749548</v>
      </c>
    </row>
    <row r="1179" spans="12:16" x14ac:dyDescent="0.2">
      <c r="L1179" s="21">
        <f t="shared" si="94"/>
        <v>0</v>
      </c>
      <c r="M1179" s="11">
        <v>11670000</v>
      </c>
      <c r="N1179" s="5">
        <f t="shared" si="95"/>
        <v>1390999.9999999634</v>
      </c>
      <c r="O1179" s="5">
        <f t="shared" si="96"/>
        <v>3000</v>
      </c>
      <c r="P1179" s="5">
        <f t="shared" si="97"/>
        <v>-443530.80568732176</v>
      </c>
    </row>
    <row r="1180" spans="12:16" x14ac:dyDescent="0.2">
      <c r="L1180" s="21">
        <f t="shared" si="94"/>
        <v>0</v>
      </c>
      <c r="M1180" s="11">
        <v>11680000</v>
      </c>
      <c r="N1180" s="5">
        <f t="shared" si="95"/>
        <v>1393999.9999999634</v>
      </c>
      <c r="O1180" s="5">
        <f t="shared" si="96"/>
        <v>3000</v>
      </c>
      <c r="P1180" s="5">
        <f t="shared" si="97"/>
        <v>-440868.87835714803</v>
      </c>
    </row>
    <row r="1181" spans="12:16" x14ac:dyDescent="0.2">
      <c r="L1181" s="21">
        <f t="shared" si="94"/>
        <v>0</v>
      </c>
      <c r="M1181" s="11">
        <v>11690000</v>
      </c>
      <c r="N1181" s="5">
        <f t="shared" si="95"/>
        <v>1396999.9999999634</v>
      </c>
      <c r="O1181" s="5">
        <f t="shared" si="96"/>
        <v>3000</v>
      </c>
      <c r="P1181" s="5">
        <f t="shared" si="97"/>
        <v>-438206.9510269743</v>
      </c>
    </row>
    <row r="1182" spans="12:16" x14ac:dyDescent="0.2">
      <c r="L1182" s="21">
        <f t="shared" si="94"/>
        <v>0</v>
      </c>
      <c r="M1182" s="11">
        <v>11700000</v>
      </c>
      <c r="N1182" s="5">
        <f t="shared" si="95"/>
        <v>1399999.9999999634</v>
      </c>
      <c r="O1182" s="5">
        <f t="shared" si="96"/>
        <v>3000</v>
      </c>
      <c r="P1182" s="5">
        <f t="shared" si="97"/>
        <v>-435545.02369680058</v>
      </c>
    </row>
    <row r="1183" spans="12:16" x14ac:dyDescent="0.2">
      <c r="L1183" s="21">
        <f t="shared" si="94"/>
        <v>0</v>
      </c>
      <c r="M1183" s="11">
        <v>11710000</v>
      </c>
      <c r="N1183" s="5">
        <f t="shared" si="95"/>
        <v>1402999.9999999634</v>
      </c>
      <c r="O1183" s="5">
        <f t="shared" si="96"/>
        <v>3000</v>
      </c>
      <c r="P1183" s="5">
        <f t="shared" si="97"/>
        <v>-432883.09636662685</v>
      </c>
    </row>
    <row r="1184" spans="12:16" x14ac:dyDescent="0.2">
      <c r="L1184" s="21">
        <f t="shared" si="94"/>
        <v>0</v>
      </c>
      <c r="M1184" s="11">
        <v>11720000</v>
      </c>
      <c r="N1184" s="5">
        <f t="shared" si="95"/>
        <v>1405999.9999999634</v>
      </c>
      <c r="O1184" s="5">
        <f t="shared" si="96"/>
        <v>3000</v>
      </c>
      <c r="P1184" s="5">
        <f t="shared" si="97"/>
        <v>-430221.16903645312</v>
      </c>
    </row>
    <row r="1185" spans="12:16" x14ac:dyDescent="0.2">
      <c r="L1185" s="21">
        <f t="shared" si="94"/>
        <v>0</v>
      </c>
      <c r="M1185" s="11">
        <v>11730000</v>
      </c>
      <c r="N1185" s="5">
        <f t="shared" si="95"/>
        <v>1408999.9999999634</v>
      </c>
      <c r="O1185" s="5">
        <f t="shared" si="96"/>
        <v>3000</v>
      </c>
      <c r="P1185" s="5">
        <f t="shared" si="97"/>
        <v>-427559.2417062794</v>
      </c>
    </row>
    <row r="1186" spans="12:16" x14ac:dyDescent="0.2">
      <c r="L1186" s="21">
        <f t="shared" si="94"/>
        <v>0</v>
      </c>
      <c r="M1186" s="11">
        <v>11740000</v>
      </c>
      <c r="N1186" s="5">
        <f t="shared" si="95"/>
        <v>1411999.9999999634</v>
      </c>
      <c r="O1186" s="5">
        <f t="shared" si="96"/>
        <v>3000</v>
      </c>
      <c r="P1186" s="5">
        <f t="shared" si="97"/>
        <v>-424897.31437610567</v>
      </c>
    </row>
    <row r="1187" spans="12:16" x14ac:dyDescent="0.2">
      <c r="L1187" s="21">
        <f t="shared" si="94"/>
        <v>0</v>
      </c>
      <c r="M1187" s="11">
        <v>11750000</v>
      </c>
      <c r="N1187" s="5">
        <f t="shared" si="95"/>
        <v>1414999.9999999634</v>
      </c>
      <c r="O1187" s="5">
        <f t="shared" si="96"/>
        <v>3000</v>
      </c>
      <c r="P1187" s="5">
        <f t="shared" si="97"/>
        <v>-422235.38704593194</v>
      </c>
    </row>
    <row r="1188" spans="12:16" x14ac:dyDescent="0.2">
      <c r="L1188" s="21">
        <f t="shared" si="94"/>
        <v>0</v>
      </c>
      <c r="M1188" s="11">
        <v>11760000</v>
      </c>
      <c r="N1188" s="5">
        <f t="shared" si="95"/>
        <v>1417999.9999999634</v>
      </c>
      <c r="O1188" s="5">
        <f t="shared" si="96"/>
        <v>3000</v>
      </c>
      <c r="P1188" s="5">
        <f t="shared" si="97"/>
        <v>-419573.45971575822</v>
      </c>
    </row>
    <row r="1189" spans="12:16" x14ac:dyDescent="0.2">
      <c r="L1189" s="21">
        <f t="shared" si="94"/>
        <v>0</v>
      </c>
      <c r="M1189" s="11">
        <v>11770000</v>
      </c>
      <c r="N1189" s="5">
        <f t="shared" si="95"/>
        <v>1420999.9999999634</v>
      </c>
      <c r="O1189" s="5">
        <f t="shared" si="96"/>
        <v>3000</v>
      </c>
      <c r="P1189" s="5">
        <f t="shared" si="97"/>
        <v>-416911.53238558449</v>
      </c>
    </row>
    <row r="1190" spans="12:16" x14ac:dyDescent="0.2">
      <c r="L1190" s="21">
        <f t="shared" si="94"/>
        <v>0</v>
      </c>
      <c r="M1190" s="11">
        <v>11780000</v>
      </c>
      <c r="N1190" s="5">
        <f t="shared" si="95"/>
        <v>1423999.9999999634</v>
      </c>
      <c r="O1190" s="5">
        <f t="shared" si="96"/>
        <v>3000</v>
      </c>
      <c r="P1190" s="5">
        <f t="shared" si="97"/>
        <v>-414249.60505541076</v>
      </c>
    </row>
    <row r="1191" spans="12:16" x14ac:dyDescent="0.2">
      <c r="L1191" s="21">
        <f t="shared" si="94"/>
        <v>0</v>
      </c>
      <c r="M1191" s="11">
        <v>11790000</v>
      </c>
      <c r="N1191" s="5">
        <f t="shared" si="95"/>
        <v>1426999.9999999634</v>
      </c>
      <c r="O1191" s="5">
        <f t="shared" si="96"/>
        <v>3000</v>
      </c>
      <c r="P1191" s="5">
        <f t="shared" si="97"/>
        <v>-411587.67772523704</v>
      </c>
    </row>
    <row r="1192" spans="12:16" x14ac:dyDescent="0.2">
      <c r="L1192" s="21">
        <f t="shared" si="94"/>
        <v>0</v>
      </c>
      <c r="M1192" s="11">
        <v>11800000</v>
      </c>
      <c r="N1192" s="5">
        <f t="shared" si="95"/>
        <v>1429999.9999999634</v>
      </c>
      <c r="O1192" s="5">
        <f t="shared" si="96"/>
        <v>3000</v>
      </c>
      <c r="P1192" s="5">
        <f t="shared" si="97"/>
        <v>-408925.75039506331</v>
      </c>
    </row>
    <row r="1193" spans="12:16" x14ac:dyDescent="0.2">
      <c r="L1193" s="21">
        <f t="shared" si="94"/>
        <v>0</v>
      </c>
      <c r="M1193" s="11">
        <v>11810000</v>
      </c>
      <c r="N1193" s="5">
        <f t="shared" si="95"/>
        <v>1432999.9999999634</v>
      </c>
      <c r="O1193" s="5">
        <f t="shared" si="96"/>
        <v>3000</v>
      </c>
      <c r="P1193" s="5">
        <f t="shared" si="97"/>
        <v>-406263.82306488958</v>
      </c>
    </row>
    <row r="1194" spans="12:16" x14ac:dyDescent="0.2">
      <c r="L1194" s="21">
        <f t="shared" si="94"/>
        <v>0</v>
      </c>
      <c r="M1194" s="11">
        <v>11820000</v>
      </c>
      <c r="N1194" s="5">
        <f t="shared" si="95"/>
        <v>1435999.9999999634</v>
      </c>
      <c r="O1194" s="5">
        <f t="shared" si="96"/>
        <v>3000</v>
      </c>
      <c r="P1194" s="5">
        <f t="shared" si="97"/>
        <v>-403601.89573471586</v>
      </c>
    </row>
    <row r="1195" spans="12:16" x14ac:dyDescent="0.2">
      <c r="L1195" s="21">
        <f t="shared" si="94"/>
        <v>0</v>
      </c>
      <c r="M1195" s="11">
        <v>11830000</v>
      </c>
      <c r="N1195" s="5">
        <f t="shared" si="95"/>
        <v>1438999.9999999634</v>
      </c>
      <c r="O1195" s="5">
        <f t="shared" si="96"/>
        <v>3000</v>
      </c>
      <c r="P1195" s="5">
        <f t="shared" si="97"/>
        <v>-400939.96840454213</v>
      </c>
    </row>
    <row r="1196" spans="12:16" x14ac:dyDescent="0.2">
      <c r="L1196" s="21">
        <f t="shared" si="94"/>
        <v>0</v>
      </c>
      <c r="M1196" s="11">
        <v>11840000</v>
      </c>
      <c r="N1196" s="5">
        <f t="shared" si="95"/>
        <v>1441999.9999999634</v>
      </c>
      <c r="O1196" s="5">
        <f t="shared" si="96"/>
        <v>3000</v>
      </c>
      <c r="P1196" s="5">
        <f t="shared" si="97"/>
        <v>-398278.0410743684</v>
      </c>
    </row>
    <row r="1197" spans="12:16" x14ac:dyDescent="0.2">
      <c r="L1197" s="21">
        <f t="shared" si="94"/>
        <v>0</v>
      </c>
      <c r="M1197" s="11">
        <v>11850000</v>
      </c>
      <c r="N1197" s="5">
        <f t="shared" si="95"/>
        <v>1444999.9999999634</v>
      </c>
      <c r="O1197" s="5">
        <f t="shared" si="96"/>
        <v>3000</v>
      </c>
      <c r="P1197" s="5">
        <f t="shared" si="97"/>
        <v>-395616.11374419468</v>
      </c>
    </row>
    <row r="1198" spans="12:16" x14ac:dyDescent="0.2">
      <c r="L1198" s="21">
        <f t="shared" si="94"/>
        <v>0</v>
      </c>
      <c r="M1198" s="11">
        <v>11860000</v>
      </c>
      <c r="N1198" s="5">
        <f t="shared" si="95"/>
        <v>1447999.9999999634</v>
      </c>
      <c r="O1198" s="5">
        <f t="shared" si="96"/>
        <v>3000</v>
      </c>
      <c r="P1198" s="5">
        <f t="shared" si="97"/>
        <v>-392954.18641402095</v>
      </c>
    </row>
    <row r="1199" spans="12:16" x14ac:dyDescent="0.2">
      <c r="L1199" s="21">
        <f t="shared" si="94"/>
        <v>0</v>
      </c>
      <c r="M1199" s="11">
        <v>11870000</v>
      </c>
      <c r="N1199" s="5">
        <f t="shared" si="95"/>
        <v>1450999.9999999634</v>
      </c>
      <c r="O1199" s="5">
        <f t="shared" si="96"/>
        <v>3000</v>
      </c>
      <c r="P1199" s="5">
        <f t="shared" si="97"/>
        <v>-390292.25908384722</v>
      </c>
    </row>
    <row r="1200" spans="12:16" x14ac:dyDescent="0.2">
      <c r="L1200" s="21">
        <f t="shared" si="94"/>
        <v>0</v>
      </c>
      <c r="M1200" s="11">
        <v>11880000</v>
      </c>
      <c r="N1200" s="5">
        <f t="shared" si="95"/>
        <v>1453999.9999999634</v>
      </c>
      <c r="O1200" s="5">
        <f t="shared" si="96"/>
        <v>3000</v>
      </c>
      <c r="P1200" s="5">
        <f t="shared" si="97"/>
        <v>-387630.3317536735</v>
      </c>
    </row>
    <row r="1201" spans="12:16" x14ac:dyDescent="0.2">
      <c r="L1201" s="21">
        <f t="shared" si="94"/>
        <v>0</v>
      </c>
      <c r="M1201" s="11">
        <v>11890000</v>
      </c>
      <c r="N1201" s="5">
        <f t="shared" si="95"/>
        <v>1456999.9999999634</v>
      </c>
      <c r="O1201" s="5">
        <f t="shared" si="96"/>
        <v>3000</v>
      </c>
      <c r="P1201" s="5">
        <f t="shared" si="97"/>
        <v>-384968.40442349977</v>
      </c>
    </row>
    <row r="1202" spans="12:16" x14ac:dyDescent="0.2">
      <c r="L1202" s="21">
        <f t="shared" si="94"/>
        <v>0</v>
      </c>
      <c r="M1202" s="11">
        <v>11900000</v>
      </c>
      <c r="N1202" s="5">
        <f t="shared" si="95"/>
        <v>1459999.9999999634</v>
      </c>
      <c r="O1202" s="5">
        <f t="shared" si="96"/>
        <v>3000</v>
      </c>
      <c r="P1202" s="5">
        <f t="shared" si="97"/>
        <v>-382306.47709332604</v>
      </c>
    </row>
    <row r="1203" spans="12:16" x14ac:dyDescent="0.2">
      <c r="L1203" s="21">
        <f t="shared" si="94"/>
        <v>0</v>
      </c>
      <c r="M1203" s="11">
        <v>11910000</v>
      </c>
      <c r="N1203" s="5">
        <f t="shared" si="95"/>
        <v>1462999.9999999634</v>
      </c>
      <c r="O1203" s="5">
        <f t="shared" si="96"/>
        <v>3000</v>
      </c>
      <c r="P1203" s="5">
        <f t="shared" si="97"/>
        <v>-379644.54976315232</v>
      </c>
    </row>
    <row r="1204" spans="12:16" x14ac:dyDescent="0.2">
      <c r="L1204" s="21">
        <f t="shared" si="94"/>
        <v>0</v>
      </c>
      <c r="M1204" s="11">
        <v>11920000</v>
      </c>
      <c r="N1204" s="5">
        <f t="shared" si="95"/>
        <v>1465999.9999999634</v>
      </c>
      <c r="O1204" s="5">
        <f t="shared" si="96"/>
        <v>3000</v>
      </c>
      <c r="P1204" s="5">
        <f t="shared" si="97"/>
        <v>-376982.62243297859</v>
      </c>
    </row>
    <row r="1205" spans="12:16" x14ac:dyDescent="0.2">
      <c r="L1205" s="21">
        <f t="shared" si="94"/>
        <v>0</v>
      </c>
      <c r="M1205" s="11">
        <v>11930000</v>
      </c>
      <c r="N1205" s="5">
        <f t="shared" si="95"/>
        <v>1468999.9999999634</v>
      </c>
      <c r="O1205" s="5">
        <f t="shared" si="96"/>
        <v>3000</v>
      </c>
      <c r="P1205" s="5">
        <f t="shared" si="97"/>
        <v>-374320.69510280486</v>
      </c>
    </row>
    <row r="1206" spans="12:16" x14ac:dyDescent="0.2">
      <c r="L1206" s="21">
        <f t="shared" si="94"/>
        <v>0</v>
      </c>
      <c r="M1206" s="11">
        <v>11940000</v>
      </c>
      <c r="N1206" s="5">
        <f t="shared" si="95"/>
        <v>1471999.9999999634</v>
      </c>
      <c r="O1206" s="5">
        <f t="shared" si="96"/>
        <v>3000</v>
      </c>
      <c r="P1206" s="5">
        <f t="shared" si="97"/>
        <v>-371658.76777263114</v>
      </c>
    </row>
    <row r="1207" spans="12:16" x14ac:dyDescent="0.2">
      <c r="L1207" s="21">
        <f t="shared" si="94"/>
        <v>0</v>
      </c>
      <c r="M1207" s="11">
        <v>11950000</v>
      </c>
      <c r="N1207" s="5">
        <f t="shared" si="95"/>
        <v>1474999.9999999634</v>
      </c>
      <c r="O1207" s="5">
        <f t="shared" si="96"/>
        <v>3000</v>
      </c>
      <c r="P1207" s="5">
        <f t="shared" si="97"/>
        <v>-368996.84044245741</v>
      </c>
    </row>
    <row r="1208" spans="12:16" x14ac:dyDescent="0.2">
      <c r="L1208" s="21">
        <f t="shared" si="94"/>
        <v>0</v>
      </c>
      <c r="M1208" s="11">
        <v>11960000</v>
      </c>
      <c r="N1208" s="5">
        <f t="shared" si="95"/>
        <v>1477999.9999999634</v>
      </c>
      <c r="O1208" s="5">
        <f t="shared" si="96"/>
        <v>3000</v>
      </c>
      <c r="P1208" s="5">
        <f t="shared" si="97"/>
        <v>-366334.91311228368</v>
      </c>
    </row>
    <row r="1209" spans="12:16" x14ac:dyDescent="0.2">
      <c r="L1209" s="21">
        <f t="shared" si="94"/>
        <v>0</v>
      </c>
      <c r="M1209" s="11">
        <v>11970000</v>
      </c>
      <c r="N1209" s="5">
        <f t="shared" si="95"/>
        <v>1480999.9999999634</v>
      </c>
      <c r="O1209" s="5">
        <f t="shared" si="96"/>
        <v>3000</v>
      </c>
      <c r="P1209" s="5">
        <f t="shared" si="97"/>
        <v>-363672.98578210996</v>
      </c>
    </row>
    <row r="1210" spans="12:16" x14ac:dyDescent="0.2">
      <c r="L1210" s="21">
        <f t="shared" si="94"/>
        <v>0</v>
      </c>
      <c r="M1210" s="11">
        <v>11980000</v>
      </c>
      <c r="N1210" s="5">
        <f t="shared" si="95"/>
        <v>1483999.9999999634</v>
      </c>
      <c r="O1210" s="5">
        <f t="shared" si="96"/>
        <v>3000</v>
      </c>
      <c r="P1210" s="5">
        <f t="shared" si="97"/>
        <v>-361011.05845193623</v>
      </c>
    </row>
    <row r="1211" spans="12:16" x14ac:dyDescent="0.2">
      <c r="L1211" s="21">
        <f t="shared" si="94"/>
        <v>0</v>
      </c>
      <c r="M1211" s="11">
        <v>11990000</v>
      </c>
      <c r="N1211" s="5">
        <f t="shared" si="95"/>
        <v>1486999.9999999634</v>
      </c>
      <c r="O1211" s="5">
        <f t="shared" si="96"/>
        <v>3000</v>
      </c>
      <c r="P1211" s="5">
        <f t="shared" si="97"/>
        <v>-358349.1311217625</v>
      </c>
    </row>
    <row r="1212" spans="12:16" x14ac:dyDescent="0.2">
      <c r="L1212" s="21">
        <f t="shared" si="94"/>
        <v>0</v>
      </c>
      <c r="M1212" s="11">
        <v>12000000</v>
      </c>
      <c r="N1212" s="5">
        <f t="shared" si="95"/>
        <v>1489999.9999999634</v>
      </c>
      <c r="O1212" s="5">
        <f t="shared" si="96"/>
        <v>3000</v>
      </c>
      <c r="P1212" s="5">
        <f t="shared" si="97"/>
        <v>-355687.20379158878</v>
      </c>
    </row>
    <row r="1213" spans="12:16" x14ac:dyDescent="0.2">
      <c r="L1213" s="21">
        <f t="shared" si="94"/>
        <v>0</v>
      </c>
      <c r="M1213" s="11">
        <v>12010000</v>
      </c>
      <c r="N1213" s="5">
        <f t="shared" si="95"/>
        <v>1492999.9999999634</v>
      </c>
      <c r="O1213" s="5">
        <f t="shared" si="96"/>
        <v>3000</v>
      </c>
      <c r="P1213" s="5">
        <f t="shared" si="97"/>
        <v>-353025.27646141505</v>
      </c>
    </row>
    <row r="1214" spans="12:16" x14ac:dyDescent="0.2">
      <c r="L1214" s="21">
        <f t="shared" si="94"/>
        <v>0</v>
      </c>
      <c r="M1214" s="11">
        <v>12020000</v>
      </c>
      <c r="N1214" s="5">
        <f t="shared" si="95"/>
        <v>1495999.9999999634</v>
      </c>
      <c r="O1214" s="5">
        <f t="shared" si="96"/>
        <v>3000</v>
      </c>
      <c r="P1214" s="5">
        <f t="shared" si="97"/>
        <v>-350363.34913124132</v>
      </c>
    </row>
    <row r="1215" spans="12:16" x14ac:dyDescent="0.2">
      <c r="L1215" s="21">
        <f t="shared" si="94"/>
        <v>0</v>
      </c>
      <c r="M1215" s="11">
        <v>12030000</v>
      </c>
      <c r="N1215" s="5">
        <f t="shared" si="95"/>
        <v>1498999.9999999634</v>
      </c>
      <c r="O1215" s="5">
        <f t="shared" si="96"/>
        <v>3000</v>
      </c>
      <c r="P1215" s="5">
        <f t="shared" si="97"/>
        <v>-347701.4218010676</v>
      </c>
    </row>
    <row r="1216" spans="12:16" x14ac:dyDescent="0.2">
      <c r="L1216" s="21">
        <f t="shared" si="94"/>
        <v>0</v>
      </c>
      <c r="M1216" s="11">
        <v>12040000</v>
      </c>
      <c r="N1216" s="5">
        <f t="shared" si="95"/>
        <v>1501999.9999999634</v>
      </c>
      <c r="O1216" s="5">
        <f t="shared" si="96"/>
        <v>3000</v>
      </c>
      <c r="P1216" s="5">
        <f t="shared" si="97"/>
        <v>-345039.49447089387</v>
      </c>
    </row>
    <row r="1217" spans="12:16" x14ac:dyDescent="0.2">
      <c r="L1217" s="21">
        <f t="shared" si="94"/>
        <v>0</v>
      </c>
      <c r="M1217" s="11">
        <v>12050000</v>
      </c>
      <c r="N1217" s="5">
        <f t="shared" si="95"/>
        <v>1504999.9999999634</v>
      </c>
      <c r="O1217" s="5">
        <f t="shared" si="96"/>
        <v>3000</v>
      </c>
      <c r="P1217" s="5">
        <f t="shared" si="97"/>
        <v>-342377.56714072014</v>
      </c>
    </row>
    <row r="1218" spans="12:16" x14ac:dyDescent="0.2">
      <c r="L1218" s="21">
        <f t="shared" si="94"/>
        <v>0</v>
      </c>
      <c r="M1218" s="11">
        <v>12060000</v>
      </c>
      <c r="N1218" s="5">
        <f t="shared" si="95"/>
        <v>1507999.9999999634</v>
      </c>
      <c r="O1218" s="5">
        <f t="shared" si="96"/>
        <v>3000</v>
      </c>
      <c r="P1218" s="5">
        <f t="shared" si="97"/>
        <v>-339715.63981054642</v>
      </c>
    </row>
    <row r="1219" spans="12:16" x14ac:dyDescent="0.2">
      <c r="L1219" s="21">
        <f t="shared" si="94"/>
        <v>0</v>
      </c>
      <c r="M1219" s="11">
        <v>12070000</v>
      </c>
      <c r="N1219" s="5">
        <f t="shared" si="95"/>
        <v>1510999.9999999634</v>
      </c>
      <c r="O1219" s="5">
        <f t="shared" si="96"/>
        <v>3000</v>
      </c>
      <c r="P1219" s="5">
        <f t="shared" si="97"/>
        <v>-337053.71248037269</v>
      </c>
    </row>
    <row r="1220" spans="12:16" x14ac:dyDescent="0.2">
      <c r="L1220" s="21">
        <f t="shared" si="94"/>
        <v>0</v>
      </c>
      <c r="M1220" s="11">
        <v>12080000</v>
      </c>
      <c r="N1220" s="5">
        <f t="shared" si="95"/>
        <v>1513999.9999999634</v>
      </c>
      <c r="O1220" s="5">
        <f t="shared" si="96"/>
        <v>3000</v>
      </c>
      <c r="P1220" s="5">
        <f t="shared" si="97"/>
        <v>-334391.78515019896</v>
      </c>
    </row>
    <row r="1221" spans="12:16" x14ac:dyDescent="0.2">
      <c r="L1221" s="21">
        <f t="shared" si="94"/>
        <v>0</v>
      </c>
      <c r="M1221" s="11">
        <v>12090000</v>
      </c>
      <c r="N1221" s="5">
        <f t="shared" si="95"/>
        <v>1516999.9999999634</v>
      </c>
      <c r="O1221" s="5">
        <f t="shared" si="96"/>
        <v>3000</v>
      </c>
      <c r="P1221" s="5">
        <f t="shared" si="97"/>
        <v>-331729.85782002524</v>
      </c>
    </row>
    <row r="1222" spans="12:16" x14ac:dyDescent="0.2">
      <c r="L1222" s="21">
        <f t="shared" si="94"/>
        <v>0</v>
      </c>
      <c r="M1222" s="11">
        <v>12100000</v>
      </c>
      <c r="N1222" s="5">
        <f t="shared" si="95"/>
        <v>1519999.9999999634</v>
      </c>
      <c r="O1222" s="5">
        <f t="shared" si="96"/>
        <v>3000</v>
      </c>
      <c r="P1222" s="5">
        <f t="shared" si="97"/>
        <v>-329067.93048985151</v>
      </c>
    </row>
    <row r="1223" spans="12:16" x14ac:dyDescent="0.2">
      <c r="L1223" s="21">
        <f t="shared" si="94"/>
        <v>0</v>
      </c>
      <c r="M1223" s="11">
        <v>12110000</v>
      </c>
      <c r="N1223" s="5">
        <f t="shared" si="95"/>
        <v>1522999.9999999634</v>
      </c>
      <c r="O1223" s="5">
        <f t="shared" si="96"/>
        <v>3000</v>
      </c>
      <c r="P1223" s="5">
        <f t="shared" si="97"/>
        <v>-326406.00315967778</v>
      </c>
    </row>
    <row r="1224" spans="12:16" x14ac:dyDescent="0.2">
      <c r="L1224" s="21">
        <f t="shared" si="94"/>
        <v>0</v>
      </c>
      <c r="M1224" s="11">
        <v>12120000</v>
      </c>
      <c r="N1224" s="5">
        <f t="shared" si="95"/>
        <v>1525999.9999999634</v>
      </c>
      <c r="O1224" s="5">
        <f t="shared" si="96"/>
        <v>3000</v>
      </c>
      <c r="P1224" s="5">
        <f t="shared" si="97"/>
        <v>-323744.07582950406</v>
      </c>
    </row>
    <row r="1225" spans="12:16" x14ac:dyDescent="0.2">
      <c r="L1225" s="21">
        <f t="shared" si="94"/>
        <v>0</v>
      </c>
      <c r="M1225" s="11">
        <v>12130000</v>
      </c>
      <c r="N1225" s="5">
        <f t="shared" si="95"/>
        <v>1528999.9999999634</v>
      </c>
      <c r="O1225" s="5">
        <f t="shared" si="96"/>
        <v>3000</v>
      </c>
      <c r="P1225" s="5">
        <f t="shared" si="97"/>
        <v>-321082.14849933033</v>
      </c>
    </row>
    <row r="1226" spans="12:16" x14ac:dyDescent="0.2">
      <c r="L1226" s="21">
        <f t="shared" si="94"/>
        <v>0</v>
      </c>
      <c r="M1226" s="11">
        <v>12140000</v>
      </c>
      <c r="N1226" s="5">
        <f t="shared" si="95"/>
        <v>1531999.9999999634</v>
      </c>
      <c r="O1226" s="5">
        <f t="shared" si="96"/>
        <v>3000</v>
      </c>
      <c r="P1226" s="5">
        <f t="shared" si="97"/>
        <v>-318420.2211691566</v>
      </c>
    </row>
    <row r="1227" spans="12:16" x14ac:dyDescent="0.2">
      <c r="L1227" s="21">
        <f t="shared" si="94"/>
        <v>0</v>
      </c>
      <c r="M1227" s="11">
        <v>12150000</v>
      </c>
      <c r="N1227" s="5">
        <f t="shared" si="95"/>
        <v>1534999.9999999634</v>
      </c>
      <c r="O1227" s="5">
        <f t="shared" si="96"/>
        <v>3000</v>
      </c>
      <c r="P1227" s="5">
        <f t="shared" si="97"/>
        <v>-315758.29383898288</v>
      </c>
    </row>
    <row r="1228" spans="12:16" x14ac:dyDescent="0.2">
      <c r="L1228" s="21">
        <f t="shared" ref="L1228:L1291" si="98">IF(M1228&gt;I$17,0,IF(N1227&lt;0,IF(N1228&gt;0,M1228,0),0))</f>
        <v>0</v>
      </c>
      <c r="M1228" s="11">
        <v>12160000</v>
      </c>
      <c r="N1228" s="5">
        <f t="shared" si="95"/>
        <v>1537999.9999999634</v>
      </c>
      <c r="O1228" s="5">
        <f t="shared" si="96"/>
        <v>3000</v>
      </c>
      <c r="P1228" s="5">
        <f t="shared" si="97"/>
        <v>-313096.36650880915</v>
      </c>
    </row>
    <row r="1229" spans="12:16" x14ac:dyDescent="0.2">
      <c r="L1229" s="21">
        <f t="shared" si="98"/>
        <v>0</v>
      </c>
      <c r="M1229" s="11">
        <v>12170000</v>
      </c>
      <c r="N1229" s="5">
        <f t="shared" ref="N1229:N1292" si="99">IF((I$17+1)&lt;=M1229,NA(),N1228+O1229)</f>
        <v>1540999.9999999634</v>
      </c>
      <c r="O1229" s="5">
        <f t="shared" ref="O1229:O1292" si="100">IF(M1229&gt;I$17,NA(),IF(M1229&lt;=G$24,N$5,IF(M1229&lt;=G$25,N$6,IF(M1229&lt;=G$26,N$7,N$8))))</f>
        <v>3000</v>
      </c>
      <c r="P1229" s="5">
        <f t="shared" ref="P1229:P1292" si="101">IF(M1229&gt;I$17,NA(),P1228+R$14)</f>
        <v>-310434.43917863542</v>
      </c>
    </row>
    <row r="1230" spans="12:16" x14ac:dyDescent="0.2">
      <c r="L1230" s="21">
        <f t="shared" si="98"/>
        <v>0</v>
      </c>
      <c r="M1230" s="11">
        <v>12180000</v>
      </c>
      <c r="N1230" s="5">
        <f t="shared" si="99"/>
        <v>1543999.9999999634</v>
      </c>
      <c r="O1230" s="5">
        <f t="shared" si="100"/>
        <v>3000</v>
      </c>
      <c r="P1230" s="5">
        <f t="shared" si="101"/>
        <v>-307772.5118484617</v>
      </c>
    </row>
    <row r="1231" spans="12:16" x14ac:dyDescent="0.2">
      <c r="L1231" s="21">
        <f t="shared" si="98"/>
        <v>0</v>
      </c>
      <c r="M1231" s="11">
        <v>12190000</v>
      </c>
      <c r="N1231" s="5">
        <f t="shared" si="99"/>
        <v>1546999.9999999634</v>
      </c>
      <c r="O1231" s="5">
        <f t="shared" si="100"/>
        <v>3000</v>
      </c>
      <c r="P1231" s="5">
        <f t="shared" si="101"/>
        <v>-305110.58451828797</v>
      </c>
    </row>
    <row r="1232" spans="12:16" x14ac:dyDescent="0.2">
      <c r="L1232" s="21">
        <f t="shared" si="98"/>
        <v>0</v>
      </c>
      <c r="M1232" s="11">
        <v>12200000</v>
      </c>
      <c r="N1232" s="5">
        <f t="shared" si="99"/>
        <v>1549999.9999999634</v>
      </c>
      <c r="O1232" s="5">
        <f t="shared" si="100"/>
        <v>3000</v>
      </c>
      <c r="P1232" s="5">
        <f t="shared" si="101"/>
        <v>-302448.65718811424</v>
      </c>
    </row>
    <row r="1233" spans="12:16" x14ac:dyDescent="0.2">
      <c r="L1233" s="21">
        <f t="shared" si="98"/>
        <v>0</v>
      </c>
      <c r="M1233" s="11">
        <v>12210000</v>
      </c>
      <c r="N1233" s="5">
        <f t="shared" si="99"/>
        <v>1552999.9999999634</v>
      </c>
      <c r="O1233" s="5">
        <f t="shared" si="100"/>
        <v>3000</v>
      </c>
      <c r="P1233" s="5">
        <f t="shared" si="101"/>
        <v>-299786.72985794052</v>
      </c>
    </row>
    <row r="1234" spans="12:16" x14ac:dyDescent="0.2">
      <c r="L1234" s="21">
        <f t="shared" si="98"/>
        <v>0</v>
      </c>
      <c r="M1234" s="11">
        <v>12220000</v>
      </c>
      <c r="N1234" s="5">
        <f t="shared" si="99"/>
        <v>1555999.9999999634</v>
      </c>
      <c r="O1234" s="5">
        <f t="shared" si="100"/>
        <v>3000</v>
      </c>
      <c r="P1234" s="5">
        <f t="shared" si="101"/>
        <v>-297124.80252776679</v>
      </c>
    </row>
    <row r="1235" spans="12:16" x14ac:dyDescent="0.2">
      <c r="L1235" s="21">
        <f t="shared" si="98"/>
        <v>0</v>
      </c>
      <c r="M1235" s="11">
        <v>12230000</v>
      </c>
      <c r="N1235" s="5">
        <f t="shared" si="99"/>
        <v>1558999.9999999634</v>
      </c>
      <c r="O1235" s="5">
        <f t="shared" si="100"/>
        <v>3000</v>
      </c>
      <c r="P1235" s="5">
        <f t="shared" si="101"/>
        <v>-294462.87519759306</v>
      </c>
    </row>
    <row r="1236" spans="12:16" x14ac:dyDescent="0.2">
      <c r="L1236" s="21">
        <f t="shared" si="98"/>
        <v>0</v>
      </c>
      <c r="M1236" s="11">
        <v>12240000</v>
      </c>
      <c r="N1236" s="5">
        <f t="shared" si="99"/>
        <v>1561999.9999999634</v>
      </c>
      <c r="O1236" s="5">
        <f t="shared" si="100"/>
        <v>3000</v>
      </c>
      <c r="P1236" s="5">
        <f t="shared" si="101"/>
        <v>-291800.94786741934</v>
      </c>
    </row>
    <row r="1237" spans="12:16" x14ac:dyDescent="0.2">
      <c r="L1237" s="21">
        <f t="shared" si="98"/>
        <v>0</v>
      </c>
      <c r="M1237" s="11">
        <v>12250000</v>
      </c>
      <c r="N1237" s="5">
        <f t="shared" si="99"/>
        <v>1564999.9999999634</v>
      </c>
      <c r="O1237" s="5">
        <f t="shared" si="100"/>
        <v>3000</v>
      </c>
      <c r="P1237" s="5">
        <f t="shared" si="101"/>
        <v>-289139.02053724561</v>
      </c>
    </row>
    <row r="1238" spans="12:16" x14ac:dyDescent="0.2">
      <c r="L1238" s="21">
        <f t="shared" si="98"/>
        <v>0</v>
      </c>
      <c r="M1238" s="11">
        <v>12260000</v>
      </c>
      <c r="N1238" s="5">
        <f t="shared" si="99"/>
        <v>1567999.9999999634</v>
      </c>
      <c r="O1238" s="5">
        <f t="shared" si="100"/>
        <v>3000</v>
      </c>
      <c r="P1238" s="5">
        <f t="shared" si="101"/>
        <v>-286477.09320707188</v>
      </c>
    </row>
    <row r="1239" spans="12:16" x14ac:dyDescent="0.2">
      <c r="L1239" s="21">
        <f t="shared" si="98"/>
        <v>0</v>
      </c>
      <c r="M1239" s="11">
        <v>12270000</v>
      </c>
      <c r="N1239" s="5">
        <f t="shared" si="99"/>
        <v>1570999.9999999634</v>
      </c>
      <c r="O1239" s="5">
        <f t="shared" si="100"/>
        <v>3000</v>
      </c>
      <c r="P1239" s="5">
        <f t="shared" si="101"/>
        <v>-283815.16587689816</v>
      </c>
    </row>
    <row r="1240" spans="12:16" x14ac:dyDescent="0.2">
      <c r="L1240" s="21">
        <f t="shared" si="98"/>
        <v>0</v>
      </c>
      <c r="M1240" s="11">
        <v>12280000</v>
      </c>
      <c r="N1240" s="5">
        <f t="shared" si="99"/>
        <v>1573999.9999999634</v>
      </c>
      <c r="O1240" s="5">
        <f t="shared" si="100"/>
        <v>3000</v>
      </c>
      <c r="P1240" s="5">
        <f t="shared" si="101"/>
        <v>-281153.23854672443</v>
      </c>
    </row>
    <row r="1241" spans="12:16" x14ac:dyDescent="0.2">
      <c r="L1241" s="21">
        <f t="shared" si="98"/>
        <v>0</v>
      </c>
      <c r="M1241" s="11">
        <v>12290000</v>
      </c>
      <c r="N1241" s="5">
        <f t="shared" si="99"/>
        <v>1576999.9999999634</v>
      </c>
      <c r="O1241" s="5">
        <f t="shared" si="100"/>
        <v>3000</v>
      </c>
      <c r="P1241" s="5">
        <f t="shared" si="101"/>
        <v>-278491.3112165507</v>
      </c>
    </row>
    <row r="1242" spans="12:16" x14ac:dyDescent="0.2">
      <c r="L1242" s="21">
        <f t="shared" si="98"/>
        <v>0</v>
      </c>
      <c r="M1242" s="11">
        <v>12300000</v>
      </c>
      <c r="N1242" s="5">
        <f t="shared" si="99"/>
        <v>1579999.9999999634</v>
      </c>
      <c r="O1242" s="5">
        <f t="shared" si="100"/>
        <v>3000</v>
      </c>
      <c r="P1242" s="5">
        <f t="shared" si="101"/>
        <v>-275829.38388637698</v>
      </c>
    </row>
    <row r="1243" spans="12:16" x14ac:dyDescent="0.2">
      <c r="L1243" s="21">
        <f t="shared" si="98"/>
        <v>0</v>
      </c>
      <c r="M1243" s="11">
        <v>12310000</v>
      </c>
      <c r="N1243" s="5">
        <f t="shared" si="99"/>
        <v>1582999.9999999634</v>
      </c>
      <c r="O1243" s="5">
        <f t="shared" si="100"/>
        <v>3000</v>
      </c>
      <c r="P1243" s="5">
        <f t="shared" si="101"/>
        <v>-273167.45655620325</v>
      </c>
    </row>
    <row r="1244" spans="12:16" x14ac:dyDescent="0.2">
      <c r="L1244" s="21">
        <f t="shared" si="98"/>
        <v>0</v>
      </c>
      <c r="M1244" s="11">
        <v>12320000</v>
      </c>
      <c r="N1244" s="5">
        <f t="shared" si="99"/>
        <v>1585999.9999999634</v>
      </c>
      <c r="O1244" s="5">
        <f t="shared" si="100"/>
        <v>3000</v>
      </c>
      <c r="P1244" s="5">
        <f t="shared" si="101"/>
        <v>-270505.52922602952</v>
      </c>
    </row>
    <row r="1245" spans="12:16" x14ac:dyDescent="0.2">
      <c r="L1245" s="21">
        <f t="shared" si="98"/>
        <v>0</v>
      </c>
      <c r="M1245" s="11">
        <v>12330000</v>
      </c>
      <c r="N1245" s="5">
        <f t="shared" si="99"/>
        <v>1588999.9999999634</v>
      </c>
      <c r="O1245" s="5">
        <f t="shared" si="100"/>
        <v>3000</v>
      </c>
      <c r="P1245" s="5">
        <f t="shared" si="101"/>
        <v>-267843.6018958558</v>
      </c>
    </row>
    <row r="1246" spans="12:16" x14ac:dyDescent="0.2">
      <c r="L1246" s="21">
        <f t="shared" si="98"/>
        <v>0</v>
      </c>
      <c r="M1246" s="11">
        <v>12340000</v>
      </c>
      <c r="N1246" s="5">
        <f t="shared" si="99"/>
        <v>1591999.9999999634</v>
      </c>
      <c r="O1246" s="5">
        <f t="shared" si="100"/>
        <v>3000</v>
      </c>
      <c r="P1246" s="5">
        <f t="shared" si="101"/>
        <v>-265181.67456568207</v>
      </c>
    </row>
    <row r="1247" spans="12:16" x14ac:dyDescent="0.2">
      <c r="L1247" s="21">
        <f t="shared" si="98"/>
        <v>0</v>
      </c>
      <c r="M1247" s="11">
        <v>12350000</v>
      </c>
      <c r="N1247" s="5">
        <f t="shared" si="99"/>
        <v>1594999.9999999634</v>
      </c>
      <c r="O1247" s="5">
        <f t="shared" si="100"/>
        <v>3000</v>
      </c>
      <c r="P1247" s="5">
        <f t="shared" si="101"/>
        <v>-262519.74723550834</v>
      </c>
    </row>
    <row r="1248" spans="12:16" x14ac:dyDescent="0.2">
      <c r="L1248" s="21">
        <f t="shared" si="98"/>
        <v>0</v>
      </c>
      <c r="M1248" s="11">
        <v>12360000</v>
      </c>
      <c r="N1248" s="5">
        <f t="shared" si="99"/>
        <v>1597999.9999999634</v>
      </c>
      <c r="O1248" s="5">
        <f t="shared" si="100"/>
        <v>3000</v>
      </c>
      <c r="P1248" s="5">
        <f t="shared" si="101"/>
        <v>-259857.81990533459</v>
      </c>
    </row>
    <row r="1249" spans="12:16" x14ac:dyDescent="0.2">
      <c r="L1249" s="21">
        <f t="shared" si="98"/>
        <v>0</v>
      </c>
      <c r="M1249" s="11">
        <v>12370000</v>
      </c>
      <c r="N1249" s="5">
        <f t="shared" si="99"/>
        <v>1600999.9999999634</v>
      </c>
      <c r="O1249" s="5">
        <f t="shared" si="100"/>
        <v>3000</v>
      </c>
      <c r="P1249" s="5">
        <f t="shared" si="101"/>
        <v>-257195.89257516083</v>
      </c>
    </row>
    <row r="1250" spans="12:16" x14ac:dyDescent="0.2">
      <c r="L1250" s="21">
        <f t="shared" si="98"/>
        <v>0</v>
      </c>
      <c r="M1250" s="11">
        <v>12380000</v>
      </c>
      <c r="N1250" s="5">
        <f t="shared" si="99"/>
        <v>1603999.9999999634</v>
      </c>
      <c r="O1250" s="5">
        <f t="shared" si="100"/>
        <v>3000</v>
      </c>
      <c r="P1250" s="5">
        <f t="shared" si="101"/>
        <v>-254533.96524498708</v>
      </c>
    </row>
    <row r="1251" spans="12:16" x14ac:dyDescent="0.2">
      <c r="L1251" s="21">
        <f t="shared" si="98"/>
        <v>0</v>
      </c>
      <c r="M1251" s="11">
        <v>12390000</v>
      </c>
      <c r="N1251" s="5">
        <f t="shared" si="99"/>
        <v>1606999.9999999634</v>
      </c>
      <c r="O1251" s="5">
        <f t="shared" si="100"/>
        <v>3000</v>
      </c>
      <c r="P1251" s="5">
        <f t="shared" si="101"/>
        <v>-251872.03791481332</v>
      </c>
    </row>
    <row r="1252" spans="12:16" x14ac:dyDescent="0.2">
      <c r="L1252" s="21">
        <f t="shared" si="98"/>
        <v>0</v>
      </c>
      <c r="M1252" s="11">
        <v>12400000</v>
      </c>
      <c r="N1252" s="5">
        <f t="shared" si="99"/>
        <v>1609999.9999999634</v>
      </c>
      <c r="O1252" s="5">
        <f t="shared" si="100"/>
        <v>3000</v>
      </c>
      <c r="P1252" s="5">
        <f t="shared" si="101"/>
        <v>-249210.11058463957</v>
      </c>
    </row>
    <row r="1253" spans="12:16" x14ac:dyDescent="0.2">
      <c r="L1253" s="21">
        <f t="shared" si="98"/>
        <v>0</v>
      </c>
      <c r="M1253" s="11">
        <v>12410000</v>
      </c>
      <c r="N1253" s="5">
        <f t="shared" si="99"/>
        <v>1612999.9999999634</v>
      </c>
      <c r="O1253" s="5">
        <f t="shared" si="100"/>
        <v>3000</v>
      </c>
      <c r="P1253" s="5">
        <f t="shared" si="101"/>
        <v>-246548.18325446581</v>
      </c>
    </row>
    <row r="1254" spans="12:16" x14ac:dyDescent="0.2">
      <c r="L1254" s="21">
        <f t="shared" si="98"/>
        <v>0</v>
      </c>
      <c r="M1254" s="11">
        <v>12420000</v>
      </c>
      <c r="N1254" s="5">
        <f t="shared" si="99"/>
        <v>1615999.9999999634</v>
      </c>
      <c r="O1254" s="5">
        <f t="shared" si="100"/>
        <v>3000</v>
      </c>
      <c r="P1254" s="5">
        <f t="shared" si="101"/>
        <v>-243886.25592429205</v>
      </c>
    </row>
    <row r="1255" spans="12:16" x14ac:dyDescent="0.2">
      <c r="L1255" s="21">
        <f t="shared" si="98"/>
        <v>0</v>
      </c>
      <c r="M1255" s="11">
        <v>12430000</v>
      </c>
      <c r="N1255" s="5">
        <f t="shared" si="99"/>
        <v>1618999.9999999634</v>
      </c>
      <c r="O1255" s="5">
        <f t="shared" si="100"/>
        <v>3000</v>
      </c>
      <c r="P1255" s="5">
        <f t="shared" si="101"/>
        <v>-241224.3285941183</v>
      </c>
    </row>
    <row r="1256" spans="12:16" x14ac:dyDescent="0.2">
      <c r="L1256" s="21">
        <f t="shared" si="98"/>
        <v>0</v>
      </c>
      <c r="M1256" s="11">
        <v>12440000</v>
      </c>
      <c r="N1256" s="5">
        <f t="shared" si="99"/>
        <v>1621999.9999999634</v>
      </c>
      <c r="O1256" s="5">
        <f t="shared" si="100"/>
        <v>3000</v>
      </c>
      <c r="P1256" s="5">
        <f t="shared" si="101"/>
        <v>-238562.40126394454</v>
      </c>
    </row>
    <row r="1257" spans="12:16" x14ac:dyDescent="0.2">
      <c r="L1257" s="21">
        <f t="shared" si="98"/>
        <v>0</v>
      </c>
      <c r="M1257" s="11">
        <v>12450000</v>
      </c>
      <c r="N1257" s="5">
        <f t="shared" si="99"/>
        <v>1624999.9999999634</v>
      </c>
      <c r="O1257" s="5">
        <f t="shared" si="100"/>
        <v>3000</v>
      </c>
      <c r="P1257" s="5">
        <f t="shared" si="101"/>
        <v>-235900.47393377079</v>
      </c>
    </row>
    <row r="1258" spans="12:16" x14ac:dyDescent="0.2">
      <c r="L1258" s="21">
        <f t="shared" si="98"/>
        <v>0</v>
      </c>
      <c r="M1258" s="11">
        <v>12460000</v>
      </c>
      <c r="N1258" s="5">
        <f t="shared" si="99"/>
        <v>1627999.9999999634</v>
      </c>
      <c r="O1258" s="5">
        <f t="shared" si="100"/>
        <v>3000</v>
      </c>
      <c r="P1258" s="5">
        <f t="shared" si="101"/>
        <v>-233238.54660359703</v>
      </c>
    </row>
    <row r="1259" spans="12:16" x14ac:dyDescent="0.2">
      <c r="L1259" s="21">
        <f t="shared" si="98"/>
        <v>0</v>
      </c>
      <c r="M1259" s="11">
        <v>12470000</v>
      </c>
      <c r="N1259" s="5">
        <f t="shared" si="99"/>
        <v>1630999.9999999634</v>
      </c>
      <c r="O1259" s="5">
        <f t="shared" si="100"/>
        <v>3000</v>
      </c>
      <c r="P1259" s="5">
        <f t="shared" si="101"/>
        <v>-230576.61927342328</v>
      </c>
    </row>
    <row r="1260" spans="12:16" x14ac:dyDescent="0.2">
      <c r="L1260" s="21">
        <f t="shared" si="98"/>
        <v>0</v>
      </c>
      <c r="M1260" s="11">
        <v>12480000</v>
      </c>
      <c r="N1260" s="5">
        <f t="shared" si="99"/>
        <v>1633999.9999999634</v>
      </c>
      <c r="O1260" s="5">
        <f t="shared" si="100"/>
        <v>3000</v>
      </c>
      <c r="P1260" s="5">
        <f t="shared" si="101"/>
        <v>-227914.69194324952</v>
      </c>
    </row>
    <row r="1261" spans="12:16" x14ac:dyDescent="0.2">
      <c r="L1261" s="21">
        <f t="shared" si="98"/>
        <v>0</v>
      </c>
      <c r="M1261" s="11">
        <v>12490000</v>
      </c>
      <c r="N1261" s="5">
        <f t="shared" si="99"/>
        <v>1636999.9999999634</v>
      </c>
      <c r="O1261" s="5">
        <f t="shared" si="100"/>
        <v>3000</v>
      </c>
      <c r="P1261" s="5">
        <f t="shared" si="101"/>
        <v>-225252.76461307576</v>
      </c>
    </row>
    <row r="1262" spans="12:16" x14ac:dyDescent="0.2">
      <c r="L1262" s="21">
        <f t="shared" si="98"/>
        <v>0</v>
      </c>
      <c r="M1262" s="11">
        <v>12500000</v>
      </c>
      <c r="N1262" s="5">
        <f t="shared" si="99"/>
        <v>1639999.9999999634</v>
      </c>
      <c r="O1262" s="5">
        <f t="shared" si="100"/>
        <v>3000</v>
      </c>
      <c r="P1262" s="5">
        <f t="shared" si="101"/>
        <v>-222590.83728290201</v>
      </c>
    </row>
    <row r="1263" spans="12:16" x14ac:dyDescent="0.2">
      <c r="L1263" s="21">
        <f t="shared" si="98"/>
        <v>0</v>
      </c>
      <c r="M1263" s="11">
        <v>12510000</v>
      </c>
      <c r="N1263" s="5">
        <f t="shared" si="99"/>
        <v>1642999.9999999634</v>
      </c>
      <c r="O1263" s="5">
        <f t="shared" si="100"/>
        <v>3000</v>
      </c>
      <c r="P1263" s="5">
        <f t="shared" si="101"/>
        <v>-219928.90995272825</v>
      </c>
    </row>
    <row r="1264" spans="12:16" x14ac:dyDescent="0.2">
      <c r="L1264" s="21">
        <f t="shared" si="98"/>
        <v>0</v>
      </c>
      <c r="M1264" s="11">
        <v>12520000</v>
      </c>
      <c r="N1264" s="5">
        <f t="shared" si="99"/>
        <v>1645999.9999999634</v>
      </c>
      <c r="O1264" s="5">
        <f t="shared" si="100"/>
        <v>3000</v>
      </c>
      <c r="P1264" s="5">
        <f t="shared" si="101"/>
        <v>-217266.9826225545</v>
      </c>
    </row>
    <row r="1265" spans="12:16" x14ac:dyDescent="0.2">
      <c r="L1265" s="21">
        <f t="shared" si="98"/>
        <v>0</v>
      </c>
      <c r="M1265" s="11">
        <v>12530000</v>
      </c>
      <c r="N1265" s="5">
        <f t="shared" si="99"/>
        <v>1648999.9999999634</v>
      </c>
      <c r="O1265" s="5">
        <f t="shared" si="100"/>
        <v>3000</v>
      </c>
      <c r="P1265" s="5">
        <f t="shared" si="101"/>
        <v>-214605.05529238074</v>
      </c>
    </row>
    <row r="1266" spans="12:16" x14ac:dyDescent="0.2">
      <c r="L1266" s="21">
        <f t="shared" si="98"/>
        <v>0</v>
      </c>
      <c r="M1266" s="11">
        <v>12540000</v>
      </c>
      <c r="N1266" s="5">
        <f t="shared" si="99"/>
        <v>1651999.9999999634</v>
      </c>
      <c r="O1266" s="5">
        <f t="shared" si="100"/>
        <v>3000</v>
      </c>
      <c r="P1266" s="5">
        <f t="shared" si="101"/>
        <v>-211943.12796220699</v>
      </c>
    </row>
    <row r="1267" spans="12:16" x14ac:dyDescent="0.2">
      <c r="L1267" s="21">
        <f t="shared" si="98"/>
        <v>0</v>
      </c>
      <c r="M1267" s="11">
        <v>12550000</v>
      </c>
      <c r="N1267" s="5">
        <f t="shared" si="99"/>
        <v>1654999.9999999634</v>
      </c>
      <c r="O1267" s="5">
        <f t="shared" si="100"/>
        <v>3000</v>
      </c>
      <c r="P1267" s="5">
        <f t="shared" si="101"/>
        <v>-209281.20063203323</v>
      </c>
    </row>
    <row r="1268" spans="12:16" x14ac:dyDescent="0.2">
      <c r="L1268" s="21">
        <f t="shared" si="98"/>
        <v>0</v>
      </c>
      <c r="M1268" s="11">
        <v>12560000</v>
      </c>
      <c r="N1268" s="5">
        <f t="shared" si="99"/>
        <v>1657999.9999999634</v>
      </c>
      <c r="O1268" s="5">
        <f t="shared" si="100"/>
        <v>3000</v>
      </c>
      <c r="P1268" s="5">
        <f t="shared" si="101"/>
        <v>-206619.27330185947</v>
      </c>
    </row>
    <row r="1269" spans="12:16" x14ac:dyDescent="0.2">
      <c r="L1269" s="21">
        <f t="shared" si="98"/>
        <v>0</v>
      </c>
      <c r="M1269" s="11">
        <v>12570000</v>
      </c>
      <c r="N1269" s="5">
        <f t="shared" si="99"/>
        <v>1660999.9999999634</v>
      </c>
      <c r="O1269" s="5">
        <f t="shared" si="100"/>
        <v>3000</v>
      </c>
      <c r="P1269" s="5">
        <f t="shared" si="101"/>
        <v>-203957.34597168572</v>
      </c>
    </row>
    <row r="1270" spans="12:16" x14ac:dyDescent="0.2">
      <c r="L1270" s="21">
        <f t="shared" si="98"/>
        <v>0</v>
      </c>
      <c r="M1270" s="11">
        <v>12580000</v>
      </c>
      <c r="N1270" s="5">
        <f t="shared" si="99"/>
        <v>1663999.9999999634</v>
      </c>
      <c r="O1270" s="5">
        <f t="shared" si="100"/>
        <v>3000</v>
      </c>
      <c r="P1270" s="5">
        <f t="shared" si="101"/>
        <v>-201295.41864151196</v>
      </c>
    </row>
    <row r="1271" spans="12:16" x14ac:dyDescent="0.2">
      <c r="L1271" s="21">
        <f t="shared" si="98"/>
        <v>0</v>
      </c>
      <c r="M1271" s="11">
        <v>12590000</v>
      </c>
      <c r="N1271" s="5">
        <f t="shared" si="99"/>
        <v>1666999.9999999634</v>
      </c>
      <c r="O1271" s="5">
        <f t="shared" si="100"/>
        <v>3000</v>
      </c>
      <c r="P1271" s="5">
        <f t="shared" si="101"/>
        <v>-198633.49131133821</v>
      </c>
    </row>
    <row r="1272" spans="12:16" x14ac:dyDescent="0.2">
      <c r="L1272" s="21">
        <f t="shared" si="98"/>
        <v>0</v>
      </c>
      <c r="M1272" s="11">
        <v>12600000</v>
      </c>
      <c r="N1272" s="5">
        <f t="shared" si="99"/>
        <v>1669999.9999999634</v>
      </c>
      <c r="O1272" s="5">
        <f t="shared" si="100"/>
        <v>3000</v>
      </c>
      <c r="P1272" s="5">
        <f t="shared" si="101"/>
        <v>-195971.56398116445</v>
      </c>
    </row>
    <row r="1273" spans="12:16" x14ac:dyDescent="0.2">
      <c r="L1273" s="21">
        <f t="shared" si="98"/>
        <v>0</v>
      </c>
      <c r="M1273" s="11">
        <v>12610000</v>
      </c>
      <c r="N1273" s="5">
        <f t="shared" si="99"/>
        <v>1672999.9999999634</v>
      </c>
      <c r="O1273" s="5">
        <f t="shared" si="100"/>
        <v>3000</v>
      </c>
      <c r="P1273" s="5">
        <f t="shared" si="101"/>
        <v>-193309.63665099069</v>
      </c>
    </row>
    <row r="1274" spans="12:16" x14ac:dyDescent="0.2">
      <c r="L1274" s="21">
        <f t="shared" si="98"/>
        <v>0</v>
      </c>
      <c r="M1274" s="11">
        <v>12620000</v>
      </c>
      <c r="N1274" s="5">
        <f t="shared" si="99"/>
        <v>1675999.9999999634</v>
      </c>
      <c r="O1274" s="5">
        <f t="shared" si="100"/>
        <v>3000</v>
      </c>
      <c r="P1274" s="5">
        <f t="shared" si="101"/>
        <v>-190647.70932081694</v>
      </c>
    </row>
    <row r="1275" spans="12:16" x14ac:dyDescent="0.2">
      <c r="L1275" s="21">
        <f t="shared" si="98"/>
        <v>0</v>
      </c>
      <c r="M1275" s="11">
        <v>12630000</v>
      </c>
      <c r="N1275" s="5">
        <f t="shared" si="99"/>
        <v>1678999.9999999634</v>
      </c>
      <c r="O1275" s="5">
        <f t="shared" si="100"/>
        <v>3000</v>
      </c>
      <c r="P1275" s="5">
        <f t="shared" si="101"/>
        <v>-187985.78199064318</v>
      </c>
    </row>
    <row r="1276" spans="12:16" x14ac:dyDescent="0.2">
      <c r="L1276" s="21">
        <f t="shared" si="98"/>
        <v>0</v>
      </c>
      <c r="M1276" s="11">
        <v>12640000</v>
      </c>
      <c r="N1276" s="5">
        <f t="shared" si="99"/>
        <v>1681999.9999999634</v>
      </c>
      <c r="O1276" s="5">
        <f t="shared" si="100"/>
        <v>3000</v>
      </c>
      <c r="P1276" s="5">
        <f t="shared" si="101"/>
        <v>-185323.85466046943</v>
      </c>
    </row>
    <row r="1277" spans="12:16" x14ac:dyDescent="0.2">
      <c r="L1277" s="21">
        <f t="shared" si="98"/>
        <v>0</v>
      </c>
      <c r="M1277" s="11">
        <v>12650000</v>
      </c>
      <c r="N1277" s="5">
        <f t="shared" si="99"/>
        <v>1684999.9999999634</v>
      </c>
      <c r="O1277" s="5">
        <f t="shared" si="100"/>
        <v>3000</v>
      </c>
      <c r="P1277" s="5">
        <f t="shared" si="101"/>
        <v>-182661.92733029567</v>
      </c>
    </row>
    <row r="1278" spans="12:16" x14ac:dyDescent="0.2">
      <c r="L1278" s="21">
        <f t="shared" si="98"/>
        <v>0</v>
      </c>
      <c r="M1278" s="11">
        <v>12660000</v>
      </c>
      <c r="N1278" s="5">
        <f t="shared" si="99"/>
        <v>1687999.9999999634</v>
      </c>
      <c r="O1278" s="5">
        <f t="shared" si="100"/>
        <v>3000</v>
      </c>
      <c r="P1278" s="5">
        <f t="shared" si="101"/>
        <v>-180000.00000012192</v>
      </c>
    </row>
    <row r="1279" spans="12:16" x14ac:dyDescent="0.2">
      <c r="L1279" s="21">
        <f t="shared" si="98"/>
        <v>0</v>
      </c>
      <c r="M1279" s="11">
        <v>12670000</v>
      </c>
      <c r="N1279" s="5">
        <f t="shared" si="99"/>
        <v>1690999.9999999634</v>
      </c>
      <c r="O1279" s="5">
        <f t="shared" si="100"/>
        <v>3000</v>
      </c>
      <c r="P1279" s="5">
        <f t="shared" si="101"/>
        <v>-177338.07266994816</v>
      </c>
    </row>
    <row r="1280" spans="12:16" x14ac:dyDescent="0.2">
      <c r="L1280" s="21">
        <f t="shared" si="98"/>
        <v>0</v>
      </c>
      <c r="M1280" s="11">
        <v>12680000</v>
      </c>
      <c r="N1280" s="5">
        <f t="shared" si="99"/>
        <v>1693999.9999999634</v>
      </c>
      <c r="O1280" s="5">
        <f t="shared" si="100"/>
        <v>3000</v>
      </c>
      <c r="P1280" s="5">
        <f t="shared" si="101"/>
        <v>-174676.1453397744</v>
      </c>
    </row>
    <row r="1281" spans="12:16" x14ac:dyDescent="0.2">
      <c r="L1281" s="21">
        <f t="shared" si="98"/>
        <v>0</v>
      </c>
      <c r="M1281" s="11">
        <v>12690000</v>
      </c>
      <c r="N1281" s="5">
        <f t="shared" si="99"/>
        <v>1696999.9999999634</v>
      </c>
      <c r="O1281" s="5">
        <f t="shared" si="100"/>
        <v>3000</v>
      </c>
      <c r="P1281" s="5">
        <f t="shared" si="101"/>
        <v>-172014.21800960065</v>
      </c>
    </row>
    <row r="1282" spans="12:16" x14ac:dyDescent="0.2">
      <c r="L1282" s="21">
        <f t="shared" si="98"/>
        <v>0</v>
      </c>
      <c r="M1282" s="11">
        <v>12700000</v>
      </c>
      <c r="N1282" s="5">
        <f t="shared" si="99"/>
        <v>1699999.9999999634</v>
      </c>
      <c r="O1282" s="5">
        <f t="shared" si="100"/>
        <v>3000</v>
      </c>
      <c r="P1282" s="5">
        <f t="shared" si="101"/>
        <v>-169352.29067942689</v>
      </c>
    </row>
    <row r="1283" spans="12:16" x14ac:dyDescent="0.2">
      <c r="L1283" s="21">
        <f t="shared" si="98"/>
        <v>0</v>
      </c>
      <c r="M1283" s="11">
        <v>12710000</v>
      </c>
      <c r="N1283" s="5">
        <f t="shared" si="99"/>
        <v>1702999.9999999634</v>
      </c>
      <c r="O1283" s="5">
        <f t="shared" si="100"/>
        <v>3000</v>
      </c>
      <c r="P1283" s="5">
        <f t="shared" si="101"/>
        <v>-166690.36334925314</v>
      </c>
    </row>
    <row r="1284" spans="12:16" x14ac:dyDescent="0.2">
      <c r="L1284" s="21">
        <f t="shared" si="98"/>
        <v>0</v>
      </c>
      <c r="M1284" s="11">
        <v>12720000</v>
      </c>
      <c r="N1284" s="5">
        <f t="shared" si="99"/>
        <v>1705999.9999999634</v>
      </c>
      <c r="O1284" s="5">
        <f t="shared" si="100"/>
        <v>3000</v>
      </c>
      <c r="P1284" s="5">
        <f t="shared" si="101"/>
        <v>-164028.43601907938</v>
      </c>
    </row>
    <row r="1285" spans="12:16" x14ac:dyDescent="0.2">
      <c r="L1285" s="21">
        <f t="shared" si="98"/>
        <v>0</v>
      </c>
      <c r="M1285" s="11">
        <v>12730000</v>
      </c>
      <c r="N1285" s="5">
        <f t="shared" si="99"/>
        <v>1708999.9999999634</v>
      </c>
      <c r="O1285" s="5">
        <f t="shared" si="100"/>
        <v>3000</v>
      </c>
      <c r="P1285" s="5">
        <f t="shared" si="101"/>
        <v>-161366.50868890563</v>
      </c>
    </row>
    <row r="1286" spans="12:16" x14ac:dyDescent="0.2">
      <c r="L1286" s="21">
        <f t="shared" si="98"/>
        <v>0</v>
      </c>
      <c r="M1286" s="11">
        <v>12740000</v>
      </c>
      <c r="N1286" s="5">
        <f t="shared" si="99"/>
        <v>1711999.9999999634</v>
      </c>
      <c r="O1286" s="5">
        <f t="shared" si="100"/>
        <v>3000</v>
      </c>
      <c r="P1286" s="5">
        <f t="shared" si="101"/>
        <v>-158704.58135873187</v>
      </c>
    </row>
    <row r="1287" spans="12:16" x14ac:dyDescent="0.2">
      <c r="L1287" s="21">
        <f t="shared" si="98"/>
        <v>0</v>
      </c>
      <c r="M1287" s="11">
        <v>12750000</v>
      </c>
      <c r="N1287" s="5">
        <f t="shared" si="99"/>
        <v>1714999.9999999634</v>
      </c>
      <c r="O1287" s="5">
        <f t="shared" si="100"/>
        <v>3000</v>
      </c>
      <c r="P1287" s="5">
        <f t="shared" si="101"/>
        <v>-156042.65402855811</v>
      </c>
    </row>
    <row r="1288" spans="12:16" x14ac:dyDescent="0.2">
      <c r="L1288" s="21">
        <f t="shared" si="98"/>
        <v>0</v>
      </c>
      <c r="M1288" s="11">
        <v>12760000</v>
      </c>
      <c r="N1288" s="5">
        <f t="shared" si="99"/>
        <v>1717999.9999999634</v>
      </c>
      <c r="O1288" s="5">
        <f t="shared" si="100"/>
        <v>3000</v>
      </c>
      <c r="P1288" s="5">
        <f t="shared" si="101"/>
        <v>-153380.72669838436</v>
      </c>
    </row>
    <row r="1289" spans="12:16" x14ac:dyDescent="0.2">
      <c r="L1289" s="21">
        <f t="shared" si="98"/>
        <v>0</v>
      </c>
      <c r="M1289" s="11">
        <v>12770000</v>
      </c>
      <c r="N1289" s="5">
        <f t="shared" si="99"/>
        <v>1720999.9999999634</v>
      </c>
      <c r="O1289" s="5">
        <f t="shared" si="100"/>
        <v>3000</v>
      </c>
      <c r="P1289" s="5">
        <f t="shared" si="101"/>
        <v>-150718.7993682106</v>
      </c>
    </row>
    <row r="1290" spans="12:16" x14ac:dyDescent="0.2">
      <c r="L1290" s="21">
        <f t="shared" si="98"/>
        <v>0</v>
      </c>
      <c r="M1290" s="11">
        <v>12780000</v>
      </c>
      <c r="N1290" s="5">
        <f t="shared" si="99"/>
        <v>1723999.9999999634</v>
      </c>
      <c r="O1290" s="5">
        <f t="shared" si="100"/>
        <v>3000</v>
      </c>
      <c r="P1290" s="5">
        <f t="shared" si="101"/>
        <v>-148056.87203803685</v>
      </c>
    </row>
    <row r="1291" spans="12:16" x14ac:dyDescent="0.2">
      <c r="L1291" s="21">
        <f t="shared" si="98"/>
        <v>0</v>
      </c>
      <c r="M1291" s="11">
        <v>12790000</v>
      </c>
      <c r="N1291" s="5">
        <f t="shared" si="99"/>
        <v>1726999.9999999634</v>
      </c>
      <c r="O1291" s="5">
        <f t="shared" si="100"/>
        <v>3000</v>
      </c>
      <c r="P1291" s="5">
        <f t="shared" si="101"/>
        <v>-145394.94470786309</v>
      </c>
    </row>
    <row r="1292" spans="12:16" x14ac:dyDescent="0.2">
      <c r="L1292" s="21">
        <f t="shared" ref="L1292:L1355" si="102">IF(M1292&gt;I$17,0,IF(N1291&lt;0,IF(N1292&gt;0,M1292,0),0))</f>
        <v>0</v>
      </c>
      <c r="M1292" s="11">
        <v>12800000</v>
      </c>
      <c r="N1292" s="5">
        <f t="shared" si="99"/>
        <v>1729999.9999999634</v>
      </c>
      <c r="O1292" s="5">
        <f t="shared" si="100"/>
        <v>3000</v>
      </c>
      <c r="P1292" s="5">
        <f t="shared" si="101"/>
        <v>-142733.01737768934</v>
      </c>
    </row>
    <row r="1293" spans="12:16" x14ac:dyDescent="0.2">
      <c r="L1293" s="21">
        <f t="shared" si="102"/>
        <v>0</v>
      </c>
      <c r="M1293" s="11">
        <v>12810000</v>
      </c>
      <c r="N1293" s="5">
        <f t="shared" ref="N1293:N1356" si="103">IF((I$17+1)&lt;=M1293,NA(),N1292+O1293)</f>
        <v>1732999.9999999634</v>
      </c>
      <c r="O1293" s="5">
        <f t="shared" ref="O1293:O1356" si="104">IF(M1293&gt;I$17,NA(),IF(M1293&lt;=G$24,N$5,IF(M1293&lt;=G$25,N$6,IF(M1293&lt;=G$26,N$7,N$8))))</f>
        <v>3000</v>
      </c>
      <c r="P1293" s="5">
        <f t="shared" ref="P1293:P1356" si="105">IF(M1293&gt;I$17,NA(),P1292+R$14)</f>
        <v>-140071.09004751558</v>
      </c>
    </row>
    <row r="1294" spans="12:16" x14ac:dyDescent="0.2">
      <c r="L1294" s="21">
        <f t="shared" si="102"/>
        <v>0</v>
      </c>
      <c r="M1294" s="11">
        <v>12820000</v>
      </c>
      <c r="N1294" s="5">
        <f t="shared" si="103"/>
        <v>1735999.9999999634</v>
      </c>
      <c r="O1294" s="5">
        <f t="shared" si="104"/>
        <v>3000</v>
      </c>
      <c r="P1294" s="5">
        <f t="shared" si="105"/>
        <v>-137409.16271734182</v>
      </c>
    </row>
    <row r="1295" spans="12:16" x14ac:dyDescent="0.2">
      <c r="L1295" s="21">
        <f t="shared" si="102"/>
        <v>0</v>
      </c>
      <c r="M1295" s="11">
        <v>12830000</v>
      </c>
      <c r="N1295" s="5">
        <f t="shared" si="103"/>
        <v>1738999.9999999634</v>
      </c>
      <c r="O1295" s="5">
        <f t="shared" si="104"/>
        <v>3000</v>
      </c>
      <c r="P1295" s="5">
        <f t="shared" si="105"/>
        <v>-134747.23538716807</v>
      </c>
    </row>
    <row r="1296" spans="12:16" x14ac:dyDescent="0.2">
      <c r="L1296" s="21">
        <f t="shared" si="102"/>
        <v>0</v>
      </c>
      <c r="M1296" s="11">
        <v>12840000</v>
      </c>
      <c r="N1296" s="5">
        <f t="shared" si="103"/>
        <v>1741999.9999999634</v>
      </c>
      <c r="O1296" s="5">
        <f t="shared" si="104"/>
        <v>3000</v>
      </c>
      <c r="P1296" s="5">
        <f t="shared" si="105"/>
        <v>-132085.30805699431</v>
      </c>
    </row>
    <row r="1297" spans="12:16" x14ac:dyDescent="0.2">
      <c r="L1297" s="21">
        <f t="shared" si="102"/>
        <v>0</v>
      </c>
      <c r="M1297" s="11">
        <v>12850000</v>
      </c>
      <c r="N1297" s="5">
        <f t="shared" si="103"/>
        <v>1744999.9999999634</v>
      </c>
      <c r="O1297" s="5">
        <f t="shared" si="104"/>
        <v>3000</v>
      </c>
      <c r="P1297" s="5">
        <f t="shared" si="105"/>
        <v>-129423.38072682057</v>
      </c>
    </row>
    <row r="1298" spans="12:16" x14ac:dyDescent="0.2">
      <c r="L1298" s="21">
        <f t="shared" si="102"/>
        <v>0</v>
      </c>
      <c r="M1298" s="11">
        <v>12860000</v>
      </c>
      <c r="N1298" s="5">
        <f t="shared" si="103"/>
        <v>1747999.9999999634</v>
      </c>
      <c r="O1298" s="5">
        <f t="shared" si="104"/>
        <v>3000</v>
      </c>
      <c r="P1298" s="5">
        <f t="shared" si="105"/>
        <v>-126761.45339664683</v>
      </c>
    </row>
    <row r="1299" spans="12:16" x14ac:dyDescent="0.2">
      <c r="L1299" s="21">
        <f t="shared" si="102"/>
        <v>0</v>
      </c>
      <c r="M1299" s="11">
        <v>12870000</v>
      </c>
      <c r="N1299" s="5">
        <f t="shared" si="103"/>
        <v>1750999.9999999634</v>
      </c>
      <c r="O1299" s="5">
        <f t="shared" si="104"/>
        <v>3000</v>
      </c>
      <c r="P1299" s="5">
        <f t="shared" si="105"/>
        <v>-124099.52606647309</v>
      </c>
    </row>
    <row r="1300" spans="12:16" x14ac:dyDescent="0.2">
      <c r="L1300" s="21">
        <f t="shared" si="102"/>
        <v>0</v>
      </c>
      <c r="M1300" s="11">
        <v>12880000</v>
      </c>
      <c r="N1300" s="5">
        <f t="shared" si="103"/>
        <v>1753999.9999999634</v>
      </c>
      <c r="O1300" s="5">
        <f t="shared" si="104"/>
        <v>3000</v>
      </c>
      <c r="P1300" s="5">
        <f t="shared" si="105"/>
        <v>-121437.59873629935</v>
      </c>
    </row>
    <row r="1301" spans="12:16" x14ac:dyDescent="0.2">
      <c r="L1301" s="21">
        <f t="shared" si="102"/>
        <v>0</v>
      </c>
      <c r="M1301" s="11">
        <v>12890000</v>
      </c>
      <c r="N1301" s="5">
        <f t="shared" si="103"/>
        <v>1756999.9999999634</v>
      </c>
      <c r="O1301" s="5">
        <f t="shared" si="104"/>
        <v>3000</v>
      </c>
      <c r="P1301" s="5">
        <f t="shared" si="105"/>
        <v>-118775.67140612561</v>
      </c>
    </row>
    <row r="1302" spans="12:16" x14ac:dyDescent="0.2">
      <c r="L1302" s="21">
        <f t="shared" si="102"/>
        <v>0</v>
      </c>
      <c r="M1302" s="11">
        <v>12900000</v>
      </c>
      <c r="N1302" s="5">
        <f t="shared" si="103"/>
        <v>1759999.9999999634</v>
      </c>
      <c r="O1302" s="5">
        <f t="shared" si="104"/>
        <v>3000</v>
      </c>
      <c r="P1302" s="5">
        <f t="shared" si="105"/>
        <v>-116113.74407595186</v>
      </c>
    </row>
    <row r="1303" spans="12:16" x14ac:dyDescent="0.2">
      <c r="L1303" s="21">
        <f t="shared" si="102"/>
        <v>0</v>
      </c>
      <c r="M1303" s="11">
        <v>12910000</v>
      </c>
      <c r="N1303" s="5">
        <f t="shared" si="103"/>
        <v>1762999.9999999634</v>
      </c>
      <c r="O1303" s="5">
        <f t="shared" si="104"/>
        <v>3000</v>
      </c>
      <c r="P1303" s="5">
        <f t="shared" si="105"/>
        <v>-113451.81674577812</v>
      </c>
    </row>
    <row r="1304" spans="12:16" x14ac:dyDescent="0.2">
      <c r="L1304" s="21">
        <f t="shared" si="102"/>
        <v>0</v>
      </c>
      <c r="M1304" s="11">
        <v>12920000</v>
      </c>
      <c r="N1304" s="5">
        <f t="shared" si="103"/>
        <v>1765999.9999999634</v>
      </c>
      <c r="O1304" s="5">
        <f t="shared" si="104"/>
        <v>3000</v>
      </c>
      <c r="P1304" s="5">
        <f t="shared" si="105"/>
        <v>-110789.88941560438</v>
      </c>
    </row>
    <row r="1305" spans="12:16" x14ac:dyDescent="0.2">
      <c r="L1305" s="21">
        <f t="shared" si="102"/>
        <v>0</v>
      </c>
      <c r="M1305" s="11">
        <v>12930000</v>
      </c>
      <c r="N1305" s="5">
        <f t="shared" si="103"/>
        <v>1768999.9999999634</v>
      </c>
      <c r="O1305" s="5">
        <f t="shared" si="104"/>
        <v>3000</v>
      </c>
      <c r="P1305" s="5">
        <f t="shared" si="105"/>
        <v>-108127.96208543064</v>
      </c>
    </row>
    <row r="1306" spans="12:16" x14ac:dyDescent="0.2">
      <c r="L1306" s="21">
        <f t="shared" si="102"/>
        <v>0</v>
      </c>
      <c r="M1306" s="11">
        <v>12940000</v>
      </c>
      <c r="N1306" s="5">
        <f t="shared" si="103"/>
        <v>1771999.9999999634</v>
      </c>
      <c r="O1306" s="5">
        <f t="shared" si="104"/>
        <v>3000</v>
      </c>
      <c r="P1306" s="5">
        <f t="shared" si="105"/>
        <v>-105466.0347552569</v>
      </c>
    </row>
    <row r="1307" spans="12:16" x14ac:dyDescent="0.2">
      <c r="L1307" s="21">
        <f t="shared" si="102"/>
        <v>0</v>
      </c>
      <c r="M1307" s="11">
        <v>12950000</v>
      </c>
      <c r="N1307" s="5">
        <f t="shared" si="103"/>
        <v>1774999.9999999634</v>
      </c>
      <c r="O1307" s="5">
        <f t="shared" si="104"/>
        <v>3000</v>
      </c>
      <c r="P1307" s="5">
        <f t="shared" si="105"/>
        <v>-102804.10742508316</v>
      </c>
    </row>
    <row r="1308" spans="12:16" x14ac:dyDescent="0.2">
      <c r="L1308" s="21">
        <f t="shared" si="102"/>
        <v>0</v>
      </c>
      <c r="M1308" s="11">
        <v>12960000</v>
      </c>
      <c r="N1308" s="5">
        <f t="shared" si="103"/>
        <v>1777999.9999999634</v>
      </c>
      <c r="O1308" s="5">
        <f t="shared" si="104"/>
        <v>3000</v>
      </c>
      <c r="P1308" s="5">
        <f t="shared" si="105"/>
        <v>-100142.18009490942</v>
      </c>
    </row>
    <row r="1309" spans="12:16" x14ac:dyDescent="0.2">
      <c r="L1309" s="21">
        <f t="shared" si="102"/>
        <v>0</v>
      </c>
      <c r="M1309" s="11">
        <v>12970000</v>
      </c>
      <c r="N1309" s="5">
        <f t="shared" si="103"/>
        <v>1780999.9999999634</v>
      </c>
      <c r="O1309" s="5">
        <f t="shared" si="104"/>
        <v>3000</v>
      </c>
      <c r="P1309" s="5">
        <f t="shared" si="105"/>
        <v>-97480.252764735676</v>
      </c>
    </row>
    <row r="1310" spans="12:16" x14ac:dyDescent="0.2">
      <c r="L1310" s="21">
        <f t="shared" si="102"/>
        <v>0</v>
      </c>
      <c r="M1310" s="11">
        <v>12980000</v>
      </c>
      <c r="N1310" s="5">
        <f t="shared" si="103"/>
        <v>1783999.9999999634</v>
      </c>
      <c r="O1310" s="5">
        <f t="shared" si="104"/>
        <v>3000</v>
      </c>
      <c r="P1310" s="5">
        <f t="shared" si="105"/>
        <v>-94818.325434561935</v>
      </c>
    </row>
    <row r="1311" spans="12:16" x14ac:dyDescent="0.2">
      <c r="L1311" s="21">
        <f t="shared" si="102"/>
        <v>0</v>
      </c>
      <c r="M1311" s="11">
        <v>12990000</v>
      </c>
      <c r="N1311" s="5">
        <f t="shared" si="103"/>
        <v>1786999.9999999634</v>
      </c>
      <c r="O1311" s="5">
        <f t="shared" si="104"/>
        <v>3000</v>
      </c>
      <c r="P1311" s="5">
        <f t="shared" si="105"/>
        <v>-92156.398104388194</v>
      </c>
    </row>
    <row r="1312" spans="12:16" x14ac:dyDescent="0.2">
      <c r="L1312" s="21">
        <f t="shared" si="102"/>
        <v>0</v>
      </c>
      <c r="M1312" s="11">
        <v>13000000</v>
      </c>
      <c r="N1312" s="5">
        <f t="shared" si="103"/>
        <v>1789999.9999999634</v>
      </c>
      <c r="O1312" s="5">
        <f t="shared" si="104"/>
        <v>3000</v>
      </c>
      <c r="P1312" s="5">
        <f t="shared" si="105"/>
        <v>-89494.470774214453</v>
      </c>
    </row>
    <row r="1313" spans="12:16" x14ac:dyDescent="0.2">
      <c r="L1313" s="21">
        <f t="shared" si="102"/>
        <v>0</v>
      </c>
      <c r="M1313" s="11">
        <v>13010000</v>
      </c>
      <c r="N1313" s="5">
        <f t="shared" si="103"/>
        <v>1792999.9999999634</v>
      </c>
      <c r="O1313" s="5">
        <f t="shared" si="104"/>
        <v>3000</v>
      </c>
      <c r="P1313" s="5">
        <f t="shared" si="105"/>
        <v>-86832.543444040712</v>
      </c>
    </row>
    <row r="1314" spans="12:16" x14ac:dyDescent="0.2">
      <c r="L1314" s="21">
        <f t="shared" si="102"/>
        <v>0</v>
      </c>
      <c r="M1314" s="11">
        <v>13020000</v>
      </c>
      <c r="N1314" s="5">
        <f t="shared" si="103"/>
        <v>1795999.9999999634</v>
      </c>
      <c r="O1314" s="5">
        <f t="shared" si="104"/>
        <v>3000</v>
      </c>
      <c r="P1314" s="5">
        <f t="shared" si="105"/>
        <v>-84170.61611386697</v>
      </c>
    </row>
    <row r="1315" spans="12:16" x14ac:dyDescent="0.2">
      <c r="L1315" s="21">
        <f t="shared" si="102"/>
        <v>0</v>
      </c>
      <c r="M1315" s="11">
        <v>13030000</v>
      </c>
      <c r="N1315" s="5">
        <f t="shared" si="103"/>
        <v>1798999.9999999634</v>
      </c>
      <c r="O1315" s="5">
        <f t="shared" si="104"/>
        <v>3000</v>
      </c>
      <c r="P1315" s="5">
        <f t="shared" si="105"/>
        <v>-81508.688783693229</v>
      </c>
    </row>
    <row r="1316" spans="12:16" x14ac:dyDescent="0.2">
      <c r="L1316" s="21">
        <f t="shared" si="102"/>
        <v>0</v>
      </c>
      <c r="M1316" s="11">
        <v>13040000</v>
      </c>
      <c r="N1316" s="5">
        <f t="shared" si="103"/>
        <v>1801999.9999999634</v>
      </c>
      <c r="O1316" s="5">
        <f t="shared" si="104"/>
        <v>3000</v>
      </c>
      <c r="P1316" s="5">
        <f t="shared" si="105"/>
        <v>-78846.761453519488</v>
      </c>
    </row>
    <row r="1317" spans="12:16" x14ac:dyDescent="0.2">
      <c r="L1317" s="21">
        <f t="shared" si="102"/>
        <v>0</v>
      </c>
      <c r="M1317" s="11">
        <v>13050000</v>
      </c>
      <c r="N1317" s="5">
        <f t="shared" si="103"/>
        <v>1804999.9999999634</v>
      </c>
      <c r="O1317" s="5">
        <f t="shared" si="104"/>
        <v>3000</v>
      </c>
      <c r="P1317" s="5">
        <f t="shared" si="105"/>
        <v>-76184.834123345747</v>
      </c>
    </row>
    <row r="1318" spans="12:16" x14ac:dyDescent="0.2">
      <c r="L1318" s="21">
        <f t="shared" si="102"/>
        <v>0</v>
      </c>
      <c r="M1318" s="11">
        <v>13060000</v>
      </c>
      <c r="N1318" s="5">
        <f t="shared" si="103"/>
        <v>1807999.9999999634</v>
      </c>
      <c r="O1318" s="5">
        <f t="shared" si="104"/>
        <v>3000</v>
      </c>
      <c r="P1318" s="5">
        <f t="shared" si="105"/>
        <v>-73522.906793172006</v>
      </c>
    </row>
    <row r="1319" spans="12:16" x14ac:dyDescent="0.2">
      <c r="L1319" s="21">
        <f t="shared" si="102"/>
        <v>0</v>
      </c>
      <c r="M1319" s="11">
        <v>13070000</v>
      </c>
      <c r="N1319" s="5">
        <f t="shared" si="103"/>
        <v>1810999.9999999634</v>
      </c>
      <c r="O1319" s="5">
        <f t="shared" si="104"/>
        <v>3000</v>
      </c>
      <c r="P1319" s="5">
        <f t="shared" si="105"/>
        <v>-70860.979462998264</v>
      </c>
    </row>
    <row r="1320" spans="12:16" x14ac:dyDescent="0.2">
      <c r="L1320" s="21">
        <f t="shared" si="102"/>
        <v>0</v>
      </c>
      <c r="M1320" s="11">
        <v>13080000</v>
      </c>
      <c r="N1320" s="5">
        <f t="shared" si="103"/>
        <v>1813999.9999999634</v>
      </c>
      <c r="O1320" s="5">
        <f t="shared" si="104"/>
        <v>3000</v>
      </c>
      <c r="P1320" s="5">
        <f t="shared" si="105"/>
        <v>-68199.052132824523</v>
      </c>
    </row>
    <row r="1321" spans="12:16" x14ac:dyDescent="0.2">
      <c r="L1321" s="21">
        <f t="shared" si="102"/>
        <v>0</v>
      </c>
      <c r="M1321" s="11">
        <v>13090000</v>
      </c>
      <c r="N1321" s="5">
        <f t="shared" si="103"/>
        <v>1816999.9999999634</v>
      </c>
      <c r="O1321" s="5">
        <f t="shared" si="104"/>
        <v>3000</v>
      </c>
      <c r="P1321" s="5">
        <f t="shared" si="105"/>
        <v>-65537.124802650782</v>
      </c>
    </row>
    <row r="1322" spans="12:16" x14ac:dyDescent="0.2">
      <c r="L1322" s="21">
        <f t="shared" si="102"/>
        <v>0</v>
      </c>
      <c r="M1322" s="11">
        <v>13100000</v>
      </c>
      <c r="N1322" s="5">
        <f t="shared" si="103"/>
        <v>1819999.9999999634</v>
      </c>
      <c r="O1322" s="5">
        <f t="shared" si="104"/>
        <v>3000</v>
      </c>
      <c r="P1322" s="5">
        <f t="shared" si="105"/>
        <v>-62875.197472477041</v>
      </c>
    </row>
    <row r="1323" spans="12:16" x14ac:dyDescent="0.2">
      <c r="L1323" s="21">
        <f t="shared" si="102"/>
        <v>0</v>
      </c>
      <c r="M1323" s="11">
        <v>13110000</v>
      </c>
      <c r="N1323" s="5">
        <f t="shared" si="103"/>
        <v>1822999.9999999634</v>
      </c>
      <c r="O1323" s="5">
        <f t="shared" si="104"/>
        <v>3000</v>
      </c>
      <c r="P1323" s="5">
        <f t="shared" si="105"/>
        <v>-60213.2701423033</v>
      </c>
    </row>
    <row r="1324" spans="12:16" x14ac:dyDescent="0.2">
      <c r="L1324" s="21">
        <f t="shared" si="102"/>
        <v>0</v>
      </c>
      <c r="M1324" s="11">
        <v>13120000</v>
      </c>
      <c r="N1324" s="5">
        <f t="shared" si="103"/>
        <v>1825999.9999999634</v>
      </c>
      <c r="O1324" s="5">
        <f t="shared" si="104"/>
        <v>3000</v>
      </c>
      <c r="P1324" s="5">
        <f t="shared" si="105"/>
        <v>-57551.342812129558</v>
      </c>
    </row>
    <row r="1325" spans="12:16" x14ac:dyDescent="0.2">
      <c r="L1325" s="21">
        <f t="shared" si="102"/>
        <v>0</v>
      </c>
      <c r="M1325" s="11">
        <v>13130000</v>
      </c>
      <c r="N1325" s="5">
        <f t="shared" si="103"/>
        <v>1828999.9999999634</v>
      </c>
      <c r="O1325" s="5">
        <f t="shared" si="104"/>
        <v>3000</v>
      </c>
      <c r="P1325" s="5">
        <f t="shared" si="105"/>
        <v>-54889.415481955817</v>
      </c>
    </row>
    <row r="1326" spans="12:16" x14ac:dyDescent="0.2">
      <c r="L1326" s="21">
        <f t="shared" si="102"/>
        <v>0</v>
      </c>
      <c r="M1326" s="11">
        <v>13140000</v>
      </c>
      <c r="N1326" s="5">
        <f t="shared" si="103"/>
        <v>1831999.9999999634</v>
      </c>
      <c r="O1326" s="5">
        <f t="shared" si="104"/>
        <v>3000</v>
      </c>
      <c r="P1326" s="5">
        <f t="shared" si="105"/>
        <v>-52227.488151782076</v>
      </c>
    </row>
    <row r="1327" spans="12:16" x14ac:dyDescent="0.2">
      <c r="L1327" s="21">
        <f t="shared" si="102"/>
        <v>0</v>
      </c>
      <c r="M1327" s="11">
        <v>13150000</v>
      </c>
      <c r="N1327" s="5">
        <f t="shared" si="103"/>
        <v>1834999.9999999634</v>
      </c>
      <c r="O1327" s="5">
        <f t="shared" si="104"/>
        <v>3000</v>
      </c>
      <c r="P1327" s="5">
        <f t="shared" si="105"/>
        <v>-49565.560821608335</v>
      </c>
    </row>
    <row r="1328" spans="12:16" x14ac:dyDescent="0.2">
      <c r="L1328" s="21">
        <f t="shared" si="102"/>
        <v>0</v>
      </c>
      <c r="M1328" s="11">
        <v>13160000</v>
      </c>
      <c r="N1328" s="5">
        <f t="shared" si="103"/>
        <v>1837999.9999999634</v>
      </c>
      <c r="O1328" s="5">
        <f t="shared" si="104"/>
        <v>3000</v>
      </c>
      <c r="P1328" s="5">
        <f t="shared" si="105"/>
        <v>-46903.633491434593</v>
      </c>
    </row>
    <row r="1329" spans="12:16" x14ac:dyDescent="0.2">
      <c r="L1329" s="21">
        <f t="shared" si="102"/>
        <v>0</v>
      </c>
      <c r="M1329" s="11">
        <v>13170000</v>
      </c>
      <c r="N1329" s="5">
        <f t="shared" si="103"/>
        <v>1840999.9999999634</v>
      </c>
      <c r="O1329" s="5">
        <f t="shared" si="104"/>
        <v>3000</v>
      </c>
      <c r="P1329" s="5">
        <f t="shared" si="105"/>
        <v>-44241.706161260852</v>
      </c>
    </row>
    <row r="1330" spans="12:16" x14ac:dyDescent="0.2">
      <c r="L1330" s="21">
        <f t="shared" si="102"/>
        <v>0</v>
      </c>
      <c r="M1330" s="11">
        <v>13180000</v>
      </c>
      <c r="N1330" s="5">
        <f t="shared" si="103"/>
        <v>1843999.9999999634</v>
      </c>
      <c r="O1330" s="5">
        <f t="shared" si="104"/>
        <v>3000</v>
      </c>
      <c r="P1330" s="5">
        <f t="shared" si="105"/>
        <v>-41579.778831087111</v>
      </c>
    </row>
    <row r="1331" spans="12:16" x14ac:dyDescent="0.2">
      <c r="L1331" s="21">
        <f t="shared" si="102"/>
        <v>0</v>
      </c>
      <c r="M1331" s="11">
        <v>13190000</v>
      </c>
      <c r="N1331" s="5">
        <f t="shared" si="103"/>
        <v>1846999.9999999634</v>
      </c>
      <c r="O1331" s="5">
        <f t="shared" si="104"/>
        <v>3000</v>
      </c>
      <c r="P1331" s="5">
        <f t="shared" si="105"/>
        <v>-38917.85150091337</v>
      </c>
    </row>
    <row r="1332" spans="12:16" x14ac:dyDescent="0.2">
      <c r="L1332" s="21">
        <f t="shared" si="102"/>
        <v>0</v>
      </c>
      <c r="M1332" s="11">
        <v>13200000</v>
      </c>
      <c r="N1332" s="5">
        <f t="shared" si="103"/>
        <v>1849999.9999999634</v>
      </c>
      <c r="O1332" s="5">
        <f t="shared" si="104"/>
        <v>3000</v>
      </c>
      <c r="P1332" s="5">
        <f t="shared" si="105"/>
        <v>-36255.924170739629</v>
      </c>
    </row>
    <row r="1333" spans="12:16" x14ac:dyDescent="0.2">
      <c r="L1333" s="21">
        <f t="shared" si="102"/>
        <v>0</v>
      </c>
      <c r="M1333" s="11">
        <v>13210000</v>
      </c>
      <c r="N1333" s="5">
        <f t="shared" si="103"/>
        <v>1852999.9999999634</v>
      </c>
      <c r="O1333" s="5">
        <f t="shared" si="104"/>
        <v>3000</v>
      </c>
      <c r="P1333" s="5">
        <f t="shared" si="105"/>
        <v>-33593.996840565887</v>
      </c>
    </row>
    <row r="1334" spans="12:16" x14ac:dyDescent="0.2">
      <c r="L1334" s="21">
        <f t="shared" si="102"/>
        <v>0</v>
      </c>
      <c r="M1334" s="11">
        <v>13220000</v>
      </c>
      <c r="N1334" s="5">
        <f t="shared" si="103"/>
        <v>1855999.9999999634</v>
      </c>
      <c r="O1334" s="5">
        <f t="shared" si="104"/>
        <v>3000</v>
      </c>
      <c r="P1334" s="5">
        <f t="shared" si="105"/>
        <v>-30932.069510392146</v>
      </c>
    </row>
    <row r="1335" spans="12:16" x14ac:dyDescent="0.2">
      <c r="L1335" s="21">
        <f t="shared" si="102"/>
        <v>0</v>
      </c>
      <c r="M1335" s="11">
        <v>13230000</v>
      </c>
      <c r="N1335" s="5">
        <f t="shared" si="103"/>
        <v>1858999.9999999634</v>
      </c>
      <c r="O1335" s="5">
        <f t="shared" si="104"/>
        <v>3000</v>
      </c>
      <c r="P1335" s="5">
        <f t="shared" si="105"/>
        <v>-28270.142180218405</v>
      </c>
    </row>
    <row r="1336" spans="12:16" x14ac:dyDescent="0.2">
      <c r="L1336" s="21">
        <f t="shared" si="102"/>
        <v>0</v>
      </c>
      <c r="M1336" s="11">
        <v>13240000</v>
      </c>
      <c r="N1336" s="5">
        <f t="shared" si="103"/>
        <v>1861999.9999999634</v>
      </c>
      <c r="O1336" s="5">
        <f t="shared" si="104"/>
        <v>3000</v>
      </c>
      <c r="P1336" s="5">
        <f t="shared" si="105"/>
        <v>-25608.214850044664</v>
      </c>
    </row>
    <row r="1337" spans="12:16" x14ac:dyDescent="0.2">
      <c r="L1337" s="21">
        <f t="shared" si="102"/>
        <v>0</v>
      </c>
      <c r="M1337" s="11">
        <v>13250000</v>
      </c>
      <c r="N1337" s="5">
        <f t="shared" si="103"/>
        <v>1864999.9999999634</v>
      </c>
      <c r="O1337" s="5">
        <f t="shared" si="104"/>
        <v>3000</v>
      </c>
      <c r="P1337" s="5">
        <f t="shared" si="105"/>
        <v>-22946.287519870923</v>
      </c>
    </row>
    <row r="1338" spans="12:16" x14ac:dyDescent="0.2">
      <c r="L1338" s="21">
        <f t="shared" si="102"/>
        <v>0</v>
      </c>
      <c r="M1338" s="11">
        <v>13260000</v>
      </c>
      <c r="N1338" s="5">
        <f t="shared" si="103"/>
        <v>1864999.9999999634</v>
      </c>
      <c r="O1338" s="5">
        <f t="shared" si="104"/>
        <v>0</v>
      </c>
      <c r="P1338" s="5">
        <f t="shared" si="105"/>
        <v>-20284.360189697181</v>
      </c>
    </row>
    <row r="1339" spans="12:16" x14ac:dyDescent="0.2">
      <c r="L1339" s="21">
        <f t="shared" si="102"/>
        <v>0</v>
      </c>
      <c r="M1339" s="11">
        <v>13270000</v>
      </c>
      <c r="N1339" s="5">
        <f t="shared" si="103"/>
        <v>1864999.9999999634</v>
      </c>
      <c r="O1339" s="5">
        <f t="shared" si="104"/>
        <v>0</v>
      </c>
      <c r="P1339" s="5">
        <f t="shared" si="105"/>
        <v>-17622.43285952344</v>
      </c>
    </row>
    <row r="1340" spans="12:16" x14ac:dyDescent="0.2">
      <c r="L1340" s="21">
        <f t="shared" si="102"/>
        <v>0</v>
      </c>
      <c r="M1340" s="11">
        <v>13280000</v>
      </c>
      <c r="N1340" s="5">
        <f t="shared" si="103"/>
        <v>1864999.9999999634</v>
      </c>
      <c r="O1340" s="5">
        <f t="shared" si="104"/>
        <v>0</v>
      </c>
      <c r="P1340" s="5">
        <f t="shared" si="105"/>
        <v>-14960.505529349699</v>
      </c>
    </row>
    <row r="1341" spans="12:16" x14ac:dyDescent="0.2">
      <c r="L1341" s="21">
        <f t="shared" si="102"/>
        <v>0</v>
      </c>
      <c r="M1341" s="11">
        <v>13290000</v>
      </c>
      <c r="N1341" s="5">
        <f t="shared" si="103"/>
        <v>1864999.9999999634</v>
      </c>
      <c r="O1341" s="5">
        <f t="shared" si="104"/>
        <v>0</v>
      </c>
      <c r="P1341" s="5">
        <f t="shared" si="105"/>
        <v>-12298.578199175958</v>
      </c>
    </row>
    <row r="1342" spans="12:16" x14ac:dyDescent="0.2">
      <c r="L1342" s="21">
        <f t="shared" si="102"/>
        <v>0</v>
      </c>
      <c r="M1342" s="11">
        <v>13300000</v>
      </c>
      <c r="N1342" s="5">
        <f t="shared" si="103"/>
        <v>1864999.9999999634</v>
      </c>
      <c r="O1342" s="5">
        <f t="shared" si="104"/>
        <v>0</v>
      </c>
      <c r="P1342" s="5">
        <f t="shared" si="105"/>
        <v>-9636.6508690022165</v>
      </c>
    </row>
    <row r="1343" spans="12:16" x14ac:dyDescent="0.2">
      <c r="L1343" s="21">
        <f t="shared" si="102"/>
        <v>0</v>
      </c>
      <c r="M1343" s="11">
        <v>13310000</v>
      </c>
      <c r="N1343" s="5">
        <f t="shared" si="103"/>
        <v>1864999.9999999634</v>
      </c>
      <c r="O1343" s="5">
        <f t="shared" si="104"/>
        <v>0</v>
      </c>
      <c r="P1343" s="5">
        <f t="shared" si="105"/>
        <v>-6974.7235388284753</v>
      </c>
    </row>
    <row r="1344" spans="12:16" x14ac:dyDescent="0.2">
      <c r="L1344" s="21">
        <f t="shared" si="102"/>
        <v>0</v>
      </c>
      <c r="M1344" s="11">
        <v>13320000</v>
      </c>
      <c r="N1344" s="5">
        <f t="shared" si="103"/>
        <v>1864999.9999999634</v>
      </c>
      <c r="O1344" s="5">
        <f t="shared" si="104"/>
        <v>0</v>
      </c>
      <c r="P1344" s="5">
        <f t="shared" si="105"/>
        <v>-4312.7962086547341</v>
      </c>
    </row>
    <row r="1345" spans="12:16" x14ac:dyDescent="0.2">
      <c r="L1345" s="21">
        <f t="shared" si="102"/>
        <v>0</v>
      </c>
      <c r="M1345" s="11">
        <v>13330000</v>
      </c>
      <c r="N1345" s="5">
        <f t="shared" si="103"/>
        <v>1864999.9999999634</v>
      </c>
      <c r="O1345" s="5">
        <f t="shared" si="104"/>
        <v>0</v>
      </c>
      <c r="P1345" s="5">
        <f t="shared" si="105"/>
        <v>-1650.8688784809924</v>
      </c>
    </row>
    <row r="1346" spans="12:16" x14ac:dyDescent="0.2">
      <c r="L1346" s="21">
        <f t="shared" si="102"/>
        <v>0</v>
      </c>
      <c r="M1346" s="11">
        <v>13340000</v>
      </c>
      <c r="N1346" s="5">
        <f t="shared" si="103"/>
        <v>1864999.9999999634</v>
      </c>
      <c r="O1346" s="5">
        <f t="shared" si="104"/>
        <v>0</v>
      </c>
      <c r="P1346" s="5">
        <f t="shared" si="105"/>
        <v>1011.0584516927493</v>
      </c>
    </row>
    <row r="1347" spans="12:16" x14ac:dyDescent="0.2">
      <c r="L1347" s="21">
        <f t="shared" si="102"/>
        <v>0</v>
      </c>
      <c r="M1347" s="11">
        <v>13350000</v>
      </c>
      <c r="N1347" s="5">
        <f t="shared" si="103"/>
        <v>1864999.9999999634</v>
      </c>
      <c r="O1347" s="5">
        <f t="shared" si="104"/>
        <v>0</v>
      </c>
      <c r="P1347" s="5">
        <f t="shared" si="105"/>
        <v>3672.9857818664909</v>
      </c>
    </row>
    <row r="1348" spans="12:16" x14ac:dyDescent="0.2">
      <c r="L1348" s="21">
        <f t="shared" si="102"/>
        <v>0</v>
      </c>
      <c r="M1348" s="11">
        <v>13360000</v>
      </c>
      <c r="N1348" s="5">
        <f t="shared" si="103"/>
        <v>1864999.9999999634</v>
      </c>
      <c r="O1348" s="5">
        <f t="shared" si="104"/>
        <v>0</v>
      </c>
      <c r="P1348" s="5">
        <f t="shared" si="105"/>
        <v>6334.9131120402326</v>
      </c>
    </row>
    <row r="1349" spans="12:16" x14ac:dyDescent="0.2">
      <c r="L1349" s="21">
        <f t="shared" si="102"/>
        <v>0</v>
      </c>
      <c r="M1349" s="11">
        <v>13370000</v>
      </c>
      <c r="N1349" s="5">
        <f t="shared" si="103"/>
        <v>1864999.9999999634</v>
      </c>
      <c r="O1349" s="5">
        <f t="shared" si="104"/>
        <v>0</v>
      </c>
      <c r="P1349" s="5">
        <f t="shared" si="105"/>
        <v>8996.8404422139738</v>
      </c>
    </row>
    <row r="1350" spans="12:16" x14ac:dyDescent="0.2">
      <c r="L1350" s="21">
        <f t="shared" si="102"/>
        <v>0</v>
      </c>
      <c r="M1350" s="11">
        <v>13380000</v>
      </c>
      <c r="N1350" s="5">
        <f t="shared" si="103"/>
        <v>1864999.9999999634</v>
      </c>
      <c r="O1350" s="5">
        <f t="shared" si="104"/>
        <v>0</v>
      </c>
      <c r="P1350" s="5">
        <f t="shared" si="105"/>
        <v>11658.767772387715</v>
      </c>
    </row>
    <row r="1351" spans="12:16" x14ac:dyDescent="0.2">
      <c r="L1351" s="21">
        <f t="shared" si="102"/>
        <v>0</v>
      </c>
      <c r="M1351" s="11">
        <v>13390000</v>
      </c>
      <c r="N1351" s="5">
        <f t="shared" si="103"/>
        <v>1864999.9999999634</v>
      </c>
      <c r="O1351" s="5">
        <f t="shared" si="104"/>
        <v>0</v>
      </c>
      <c r="P1351" s="5">
        <f t="shared" si="105"/>
        <v>14320.695102561456</v>
      </c>
    </row>
    <row r="1352" spans="12:16" x14ac:dyDescent="0.2">
      <c r="L1352" s="21">
        <f t="shared" si="102"/>
        <v>0</v>
      </c>
      <c r="M1352" s="11">
        <v>13400000</v>
      </c>
      <c r="N1352" s="5">
        <f t="shared" si="103"/>
        <v>1864999.9999999634</v>
      </c>
      <c r="O1352" s="5">
        <f t="shared" si="104"/>
        <v>0</v>
      </c>
      <c r="P1352" s="5">
        <f t="shared" si="105"/>
        <v>16982.622432735199</v>
      </c>
    </row>
    <row r="1353" spans="12:16" x14ac:dyDescent="0.2">
      <c r="L1353" s="21">
        <f t="shared" si="102"/>
        <v>0</v>
      </c>
      <c r="M1353" s="11">
        <v>13410000</v>
      </c>
      <c r="N1353" s="5">
        <f t="shared" si="103"/>
        <v>1864999.9999999634</v>
      </c>
      <c r="O1353" s="5">
        <f t="shared" si="104"/>
        <v>0</v>
      </c>
      <c r="P1353" s="5">
        <f t="shared" si="105"/>
        <v>19644.54976290894</v>
      </c>
    </row>
    <row r="1354" spans="12:16" x14ac:dyDescent="0.2">
      <c r="L1354" s="21">
        <f t="shared" si="102"/>
        <v>0</v>
      </c>
      <c r="M1354" s="11">
        <v>13420000</v>
      </c>
      <c r="N1354" s="5">
        <f t="shared" si="103"/>
        <v>1864999.9999999634</v>
      </c>
      <c r="O1354" s="5">
        <f t="shared" si="104"/>
        <v>0</v>
      </c>
      <c r="P1354" s="5">
        <f t="shared" si="105"/>
        <v>22306.477093082682</v>
      </c>
    </row>
    <row r="1355" spans="12:16" x14ac:dyDescent="0.2">
      <c r="L1355" s="21">
        <f t="shared" si="102"/>
        <v>0</v>
      </c>
      <c r="M1355" s="11">
        <v>13430000</v>
      </c>
      <c r="N1355" s="5">
        <f t="shared" si="103"/>
        <v>1864999.9999999634</v>
      </c>
      <c r="O1355" s="5">
        <f t="shared" si="104"/>
        <v>0</v>
      </c>
      <c r="P1355" s="5">
        <f t="shared" si="105"/>
        <v>24968.404423256423</v>
      </c>
    </row>
    <row r="1356" spans="12:16" x14ac:dyDescent="0.2">
      <c r="L1356" s="21">
        <f t="shared" ref="L1356:L1419" si="106">IF(M1356&gt;I$17,0,IF(N1355&lt;0,IF(N1356&gt;0,M1356,0),0))</f>
        <v>0</v>
      </c>
      <c r="M1356" s="11">
        <v>13440000</v>
      </c>
      <c r="N1356" s="5">
        <f t="shared" si="103"/>
        <v>1864999.9999999634</v>
      </c>
      <c r="O1356" s="5">
        <f t="shared" si="104"/>
        <v>0</v>
      </c>
      <c r="P1356" s="5">
        <f t="shared" si="105"/>
        <v>27630.331753430164</v>
      </c>
    </row>
    <row r="1357" spans="12:16" x14ac:dyDescent="0.2">
      <c r="L1357" s="21">
        <f t="shared" si="106"/>
        <v>0</v>
      </c>
      <c r="M1357" s="11">
        <v>13450000</v>
      </c>
      <c r="N1357" s="5">
        <f t="shared" ref="N1357:N1420" si="107">IF((I$17+1)&lt;=M1357,NA(),N1356+O1357)</f>
        <v>1864999.9999999634</v>
      </c>
      <c r="O1357" s="5">
        <f t="shared" ref="O1357:O1420" si="108">IF(M1357&gt;I$17,NA(),IF(M1357&lt;=G$24,N$5,IF(M1357&lt;=G$25,N$6,IF(M1357&lt;=G$26,N$7,N$8))))</f>
        <v>0</v>
      </c>
      <c r="P1357" s="5">
        <f t="shared" ref="P1357:P1420" si="109">IF(M1357&gt;I$17,NA(),P1356+R$14)</f>
        <v>30292.259083603905</v>
      </c>
    </row>
    <row r="1358" spans="12:16" x14ac:dyDescent="0.2">
      <c r="L1358" s="21">
        <f t="shared" si="106"/>
        <v>0</v>
      </c>
      <c r="M1358" s="11">
        <v>13460000</v>
      </c>
      <c r="N1358" s="5">
        <f t="shared" si="107"/>
        <v>1864999.9999999634</v>
      </c>
      <c r="O1358" s="5">
        <f t="shared" si="108"/>
        <v>0</v>
      </c>
      <c r="P1358" s="5">
        <f t="shared" si="109"/>
        <v>32954.18641377765</v>
      </c>
    </row>
    <row r="1359" spans="12:16" x14ac:dyDescent="0.2">
      <c r="L1359" s="21">
        <f t="shared" si="106"/>
        <v>0</v>
      </c>
      <c r="M1359" s="11">
        <v>13470000</v>
      </c>
      <c r="N1359" s="5">
        <f t="shared" si="107"/>
        <v>1864999.9999999634</v>
      </c>
      <c r="O1359" s="5">
        <f t="shared" si="108"/>
        <v>0</v>
      </c>
      <c r="P1359" s="5">
        <f t="shared" si="109"/>
        <v>35616.113743951391</v>
      </c>
    </row>
    <row r="1360" spans="12:16" x14ac:dyDescent="0.2">
      <c r="L1360" s="21">
        <f t="shared" si="106"/>
        <v>0</v>
      </c>
      <c r="M1360" s="11">
        <v>13480000</v>
      </c>
      <c r="N1360" s="5">
        <f t="shared" si="107"/>
        <v>1864999.9999999634</v>
      </c>
      <c r="O1360" s="5">
        <f t="shared" si="108"/>
        <v>0</v>
      </c>
      <c r="P1360" s="5">
        <f t="shared" si="109"/>
        <v>38278.041074125133</v>
      </c>
    </row>
    <row r="1361" spans="12:16" x14ac:dyDescent="0.2">
      <c r="L1361" s="21">
        <f t="shared" si="106"/>
        <v>0</v>
      </c>
      <c r="M1361" s="11">
        <v>13490000</v>
      </c>
      <c r="N1361" s="5">
        <f t="shared" si="107"/>
        <v>1864999.9999999634</v>
      </c>
      <c r="O1361" s="5">
        <f t="shared" si="108"/>
        <v>0</v>
      </c>
      <c r="P1361" s="5">
        <f t="shared" si="109"/>
        <v>40939.968404298874</v>
      </c>
    </row>
    <row r="1362" spans="12:16" x14ac:dyDescent="0.2">
      <c r="L1362" s="21">
        <f t="shared" si="106"/>
        <v>0</v>
      </c>
      <c r="M1362" s="11">
        <v>13500000</v>
      </c>
      <c r="N1362" s="5">
        <f t="shared" si="107"/>
        <v>1864999.9999999634</v>
      </c>
      <c r="O1362" s="5">
        <f t="shared" si="108"/>
        <v>0</v>
      </c>
      <c r="P1362" s="5">
        <f t="shared" si="109"/>
        <v>43601.895734472615</v>
      </c>
    </row>
    <row r="1363" spans="12:16" x14ac:dyDescent="0.2">
      <c r="L1363" s="21">
        <f t="shared" si="106"/>
        <v>0</v>
      </c>
      <c r="M1363" s="11">
        <v>13510000</v>
      </c>
      <c r="N1363" s="5">
        <f t="shared" si="107"/>
        <v>1864999.9999999634</v>
      </c>
      <c r="O1363" s="5">
        <f t="shared" si="108"/>
        <v>0</v>
      </c>
      <c r="P1363" s="5">
        <f t="shared" si="109"/>
        <v>46263.823064646356</v>
      </c>
    </row>
    <row r="1364" spans="12:16" x14ac:dyDescent="0.2">
      <c r="L1364" s="21">
        <f t="shared" si="106"/>
        <v>0</v>
      </c>
      <c r="M1364" s="11">
        <v>13520000</v>
      </c>
      <c r="N1364" s="5">
        <f t="shared" si="107"/>
        <v>1864999.9999999634</v>
      </c>
      <c r="O1364" s="5">
        <f t="shared" si="108"/>
        <v>0</v>
      </c>
      <c r="P1364" s="5">
        <f t="shared" si="109"/>
        <v>48925.750394820097</v>
      </c>
    </row>
    <row r="1365" spans="12:16" x14ac:dyDescent="0.2">
      <c r="L1365" s="21">
        <f t="shared" si="106"/>
        <v>0</v>
      </c>
      <c r="M1365" s="11">
        <v>13530000</v>
      </c>
      <c r="N1365" s="5">
        <f t="shared" si="107"/>
        <v>1864999.9999999634</v>
      </c>
      <c r="O1365" s="5">
        <f t="shared" si="108"/>
        <v>0</v>
      </c>
      <c r="P1365" s="5">
        <f t="shared" si="109"/>
        <v>51587.677724993839</v>
      </c>
    </row>
    <row r="1366" spans="12:16" x14ac:dyDescent="0.2">
      <c r="L1366" s="21">
        <f t="shared" si="106"/>
        <v>0</v>
      </c>
      <c r="M1366" s="11">
        <v>13540000</v>
      </c>
      <c r="N1366" s="5">
        <f t="shared" si="107"/>
        <v>1864999.9999999634</v>
      </c>
      <c r="O1366" s="5">
        <f t="shared" si="108"/>
        <v>0</v>
      </c>
      <c r="P1366" s="5">
        <f t="shared" si="109"/>
        <v>54249.60505516758</v>
      </c>
    </row>
    <row r="1367" spans="12:16" x14ac:dyDescent="0.2">
      <c r="L1367" s="21">
        <f t="shared" si="106"/>
        <v>0</v>
      </c>
      <c r="M1367" s="11">
        <v>13550000</v>
      </c>
      <c r="N1367" s="5">
        <f t="shared" si="107"/>
        <v>1864999.9999999634</v>
      </c>
      <c r="O1367" s="5">
        <f t="shared" si="108"/>
        <v>0</v>
      </c>
      <c r="P1367" s="5">
        <f t="shared" si="109"/>
        <v>56911.532385341321</v>
      </c>
    </row>
    <row r="1368" spans="12:16" x14ac:dyDescent="0.2">
      <c r="L1368" s="21">
        <f t="shared" si="106"/>
        <v>0</v>
      </c>
      <c r="M1368" s="11">
        <v>13560000</v>
      </c>
      <c r="N1368" s="5">
        <f t="shared" si="107"/>
        <v>1864999.9999999634</v>
      </c>
      <c r="O1368" s="5">
        <f t="shared" si="108"/>
        <v>0</v>
      </c>
      <c r="P1368" s="5">
        <f t="shared" si="109"/>
        <v>59573.459715515062</v>
      </c>
    </row>
    <row r="1369" spans="12:16" x14ac:dyDescent="0.2">
      <c r="L1369" s="21">
        <f t="shared" si="106"/>
        <v>0</v>
      </c>
      <c r="M1369" s="11">
        <v>13570000</v>
      </c>
      <c r="N1369" s="5">
        <f t="shared" si="107"/>
        <v>1864999.9999999634</v>
      </c>
      <c r="O1369" s="5">
        <f t="shared" si="108"/>
        <v>0</v>
      </c>
      <c r="P1369" s="5">
        <f t="shared" si="109"/>
        <v>62235.387045688803</v>
      </c>
    </row>
    <row r="1370" spans="12:16" x14ac:dyDescent="0.2">
      <c r="L1370" s="21">
        <f t="shared" si="106"/>
        <v>0</v>
      </c>
      <c r="M1370" s="11">
        <v>13580000</v>
      </c>
      <c r="N1370" s="5">
        <f t="shared" si="107"/>
        <v>1864999.9999999634</v>
      </c>
      <c r="O1370" s="5">
        <f t="shared" si="108"/>
        <v>0</v>
      </c>
      <c r="P1370" s="5">
        <f t="shared" si="109"/>
        <v>64897.314375862545</v>
      </c>
    </row>
    <row r="1371" spans="12:16" x14ac:dyDescent="0.2">
      <c r="L1371" s="21">
        <f t="shared" si="106"/>
        <v>0</v>
      </c>
      <c r="M1371" s="11">
        <v>13590000</v>
      </c>
      <c r="N1371" s="5">
        <f t="shared" si="107"/>
        <v>1864999.9999999634</v>
      </c>
      <c r="O1371" s="5">
        <f t="shared" si="108"/>
        <v>0</v>
      </c>
      <c r="P1371" s="5">
        <f t="shared" si="109"/>
        <v>67559.241706036293</v>
      </c>
    </row>
    <row r="1372" spans="12:16" x14ac:dyDescent="0.2">
      <c r="L1372" s="21">
        <f t="shared" si="106"/>
        <v>0</v>
      </c>
      <c r="M1372" s="11">
        <v>13600000</v>
      </c>
      <c r="N1372" s="5">
        <f t="shared" si="107"/>
        <v>1864999.9999999634</v>
      </c>
      <c r="O1372" s="5">
        <f t="shared" si="108"/>
        <v>0</v>
      </c>
      <c r="P1372" s="5">
        <f t="shared" si="109"/>
        <v>70221.169036210034</v>
      </c>
    </row>
    <row r="1373" spans="12:16" x14ac:dyDescent="0.2">
      <c r="L1373" s="21">
        <f t="shared" si="106"/>
        <v>0</v>
      </c>
      <c r="M1373" s="11">
        <v>13610000</v>
      </c>
      <c r="N1373" s="5">
        <f t="shared" si="107"/>
        <v>1864999.9999999634</v>
      </c>
      <c r="O1373" s="5">
        <f t="shared" si="108"/>
        <v>0</v>
      </c>
      <c r="P1373" s="5">
        <f t="shared" si="109"/>
        <v>72883.096366383776</v>
      </c>
    </row>
    <row r="1374" spans="12:16" x14ac:dyDescent="0.2">
      <c r="L1374" s="21">
        <f t="shared" si="106"/>
        <v>0</v>
      </c>
      <c r="M1374" s="11">
        <v>13620000</v>
      </c>
      <c r="N1374" s="5">
        <f t="shared" si="107"/>
        <v>1864999.9999999634</v>
      </c>
      <c r="O1374" s="5">
        <f t="shared" si="108"/>
        <v>0</v>
      </c>
      <c r="P1374" s="5">
        <f t="shared" si="109"/>
        <v>75545.023696557517</v>
      </c>
    </row>
    <row r="1375" spans="12:16" x14ac:dyDescent="0.2">
      <c r="L1375" s="21">
        <f t="shared" si="106"/>
        <v>0</v>
      </c>
      <c r="M1375" s="11">
        <v>13630000</v>
      </c>
      <c r="N1375" s="5">
        <f t="shared" si="107"/>
        <v>1864999.9999999634</v>
      </c>
      <c r="O1375" s="5">
        <f t="shared" si="108"/>
        <v>0</v>
      </c>
      <c r="P1375" s="5">
        <f t="shared" si="109"/>
        <v>78206.951026731258</v>
      </c>
    </row>
    <row r="1376" spans="12:16" x14ac:dyDescent="0.2">
      <c r="L1376" s="21">
        <f t="shared" si="106"/>
        <v>0</v>
      </c>
      <c r="M1376" s="11">
        <v>13640000</v>
      </c>
      <c r="N1376" s="5">
        <f t="shared" si="107"/>
        <v>1864999.9999999634</v>
      </c>
      <c r="O1376" s="5">
        <f t="shared" si="108"/>
        <v>0</v>
      </c>
      <c r="P1376" s="5">
        <f t="shared" si="109"/>
        <v>80868.878356904999</v>
      </c>
    </row>
    <row r="1377" spans="12:16" x14ac:dyDescent="0.2">
      <c r="L1377" s="21">
        <f t="shared" si="106"/>
        <v>0</v>
      </c>
      <c r="M1377" s="11">
        <v>13650000</v>
      </c>
      <c r="N1377" s="5">
        <f t="shared" si="107"/>
        <v>1864999.9999999634</v>
      </c>
      <c r="O1377" s="5">
        <f t="shared" si="108"/>
        <v>0</v>
      </c>
      <c r="P1377" s="5">
        <f t="shared" si="109"/>
        <v>83530.80568707874</v>
      </c>
    </row>
    <row r="1378" spans="12:16" x14ac:dyDescent="0.2">
      <c r="L1378" s="21">
        <f t="shared" si="106"/>
        <v>0</v>
      </c>
      <c r="M1378" s="11">
        <v>13660000</v>
      </c>
      <c r="N1378" s="5">
        <f t="shared" si="107"/>
        <v>1864999.9999999634</v>
      </c>
      <c r="O1378" s="5">
        <f t="shared" si="108"/>
        <v>0</v>
      </c>
      <c r="P1378" s="5">
        <f t="shared" si="109"/>
        <v>86192.733017252482</v>
      </c>
    </row>
    <row r="1379" spans="12:16" x14ac:dyDescent="0.2">
      <c r="L1379" s="21">
        <f t="shared" si="106"/>
        <v>0</v>
      </c>
      <c r="M1379" s="11">
        <v>13670000</v>
      </c>
      <c r="N1379" s="5">
        <f t="shared" si="107"/>
        <v>1864999.9999999634</v>
      </c>
      <c r="O1379" s="5">
        <f t="shared" si="108"/>
        <v>0</v>
      </c>
      <c r="P1379" s="5">
        <f t="shared" si="109"/>
        <v>88854.660347426223</v>
      </c>
    </row>
    <row r="1380" spans="12:16" x14ac:dyDescent="0.2">
      <c r="L1380" s="21">
        <f t="shared" si="106"/>
        <v>0</v>
      </c>
      <c r="M1380" s="11">
        <v>13680000</v>
      </c>
      <c r="N1380" s="5">
        <f t="shared" si="107"/>
        <v>1864999.9999999634</v>
      </c>
      <c r="O1380" s="5">
        <f t="shared" si="108"/>
        <v>0</v>
      </c>
      <c r="P1380" s="5">
        <f t="shared" si="109"/>
        <v>91516.587677599964</v>
      </c>
    </row>
    <row r="1381" spans="12:16" x14ac:dyDescent="0.2">
      <c r="L1381" s="21">
        <f t="shared" si="106"/>
        <v>0</v>
      </c>
      <c r="M1381" s="11">
        <v>13690000</v>
      </c>
      <c r="N1381" s="5">
        <f t="shared" si="107"/>
        <v>1864999.9999999634</v>
      </c>
      <c r="O1381" s="5">
        <f t="shared" si="108"/>
        <v>0</v>
      </c>
      <c r="P1381" s="5">
        <f t="shared" si="109"/>
        <v>94178.515007773705</v>
      </c>
    </row>
    <row r="1382" spans="12:16" x14ac:dyDescent="0.2">
      <c r="L1382" s="21">
        <f t="shared" si="106"/>
        <v>0</v>
      </c>
      <c r="M1382" s="11">
        <v>13700000</v>
      </c>
      <c r="N1382" s="5">
        <f t="shared" si="107"/>
        <v>1864999.9999999634</v>
      </c>
      <c r="O1382" s="5">
        <f t="shared" si="108"/>
        <v>0</v>
      </c>
      <c r="P1382" s="5">
        <f t="shared" si="109"/>
        <v>96840.442337947447</v>
      </c>
    </row>
    <row r="1383" spans="12:16" x14ac:dyDescent="0.2">
      <c r="L1383" s="21">
        <f t="shared" si="106"/>
        <v>0</v>
      </c>
      <c r="M1383" s="11">
        <v>13710000</v>
      </c>
      <c r="N1383" s="5">
        <f t="shared" si="107"/>
        <v>1864999.9999999634</v>
      </c>
      <c r="O1383" s="5">
        <f t="shared" si="108"/>
        <v>0</v>
      </c>
      <c r="P1383" s="5">
        <f t="shared" si="109"/>
        <v>99502.369668121188</v>
      </c>
    </row>
    <row r="1384" spans="12:16" x14ac:dyDescent="0.2">
      <c r="L1384" s="21">
        <f t="shared" si="106"/>
        <v>0</v>
      </c>
      <c r="M1384" s="11">
        <v>13720000</v>
      </c>
      <c r="N1384" s="5">
        <f t="shared" si="107"/>
        <v>1864999.9999999634</v>
      </c>
      <c r="O1384" s="5">
        <f t="shared" si="108"/>
        <v>0</v>
      </c>
      <c r="P1384" s="5">
        <f t="shared" si="109"/>
        <v>102164.29699829493</v>
      </c>
    </row>
    <row r="1385" spans="12:16" x14ac:dyDescent="0.2">
      <c r="L1385" s="21">
        <f t="shared" si="106"/>
        <v>0</v>
      </c>
      <c r="M1385" s="11">
        <v>13730000</v>
      </c>
      <c r="N1385" s="5">
        <f t="shared" si="107"/>
        <v>1864999.9999999634</v>
      </c>
      <c r="O1385" s="5">
        <f t="shared" si="108"/>
        <v>0</v>
      </c>
      <c r="P1385" s="5">
        <f t="shared" si="109"/>
        <v>104826.22432846867</v>
      </c>
    </row>
    <row r="1386" spans="12:16" x14ac:dyDescent="0.2">
      <c r="L1386" s="21">
        <f t="shared" si="106"/>
        <v>0</v>
      </c>
      <c r="M1386" s="11">
        <v>13740000</v>
      </c>
      <c r="N1386" s="5">
        <f t="shared" si="107"/>
        <v>1864999.9999999634</v>
      </c>
      <c r="O1386" s="5">
        <f t="shared" si="108"/>
        <v>0</v>
      </c>
      <c r="P1386" s="5">
        <f t="shared" si="109"/>
        <v>107488.15165864241</v>
      </c>
    </row>
    <row r="1387" spans="12:16" x14ac:dyDescent="0.2">
      <c r="L1387" s="21">
        <f t="shared" si="106"/>
        <v>0</v>
      </c>
      <c r="M1387" s="11">
        <v>13750000</v>
      </c>
      <c r="N1387" s="5">
        <f t="shared" si="107"/>
        <v>1864999.9999999634</v>
      </c>
      <c r="O1387" s="5">
        <f t="shared" si="108"/>
        <v>0</v>
      </c>
      <c r="P1387" s="5">
        <f t="shared" si="109"/>
        <v>110150.07898881615</v>
      </c>
    </row>
    <row r="1388" spans="12:16" x14ac:dyDescent="0.2">
      <c r="L1388" s="21">
        <f t="shared" si="106"/>
        <v>0</v>
      </c>
      <c r="M1388" s="11">
        <v>13760000</v>
      </c>
      <c r="N1388" s="5">
        <f t="shared" si="107"/>
        <v>1864999.9999999634</v>
      </c>
      <c r="O1388" s="5">
        <f t="shared" si="108"/>
        <v>0</v>
      </c>
      <c r="P1388" s="5">
        <f t="shared" si="109"/>
        <v>112812.00631898989</v>
      </c>
    </row>
    <row r="1389" spans="12:16" x14ac:dyDescent="0.2">
      <c r="L1389" s="21">
        <f t="shared" si="106"/>
        <v>0</v>
      </c>
      <c r="M1389" s="11">
        <v>13770000</v>
      </c>
      <c r="N1389" s="5">
        <f t="shared" si="107"/>
        <v>1864999.9999999634</v>
      </c>
      <c r="O1389" s="5">
        <f t="shared" si="108"/>
        <v>0</v>
      </c>
      <c r="P1389" s="5">
        <f t="shared" si="109"/>
        <v>115473.93364916363</v>
      </c>
    </row>
    <row r="1390" spans="12:16" x14ac:dyDescent="0.2">
      <c r="L1390" s="21">
        <f t="shared" si="106"/>
        <v>0</v>
      </c>
      <c r="M1390" s="11">
        <v>13780000</v>
      </c>
      <c r="N1390" s="5">
        <f t="shared" si="107"/>
        <v>1864999.9999999634</v>
      </c>
      <c r="O1390" s="5">
        <f t="shared" si="108"/>
        <v>0</v>
      </c>
      <c r="P1390" s="5">
        <f t="shared" si="109"/>
        <v>118135.86097933738</v>
      </c>
    </row>
    <row r="1391" spans="12:16" x14ac:dyDescent="0.2">
      <c r="L1391" s="21">
        <f t="shared" si="106"/>
        <v>0</v>
      </c>
      <c r="M1391" s="11">
        <v>13790000</v>
      </c>
      <c r="N1391" s="5">
        <f t="shared" si="107"/>
        <v>1864999.9999999634</v>
      </c>
      <c r="O1391" s="5">
        <f t="shared" si="108"/>
        <v>0</v>
      </c>
      <c r="P1391" s="5">
        <f t="shared" si="109"/>
        <v>120797.78830951112</v>
      </c>
    </row>
    <row r="1392" spans="12:16" x14ac:dyDescent="0.2">
      <c r="L1392" s="21">
        <f t="shared" si="106"/>
        <v>0</v>
      </c>
      <c r="M1392" s="11">
        <v>13800000</v>
      </c>
      <c r="N1392" s="5">
        <f t="shared" si="107"/>
        <v>1864999.9999999634</v>
      </c>
      <c r="O1392" s="5">
        <f t="shared" si="108"/>
        <v>0</v>
      </c>
      <c r="P1392" s="5">
        <f t="shared" si="109"/>
        <v>123459.71563968486</v>
      </c>
    </row>
    <row r="1393" spans="12:16" x14ac:dyDescent="0.2">
      <c r="L1393" s="21">
        <f t="shared" si="106"/>
        <v>0</v>
      </c>
      <c r="M1393" s="11">
        <v>13810000</v>
      </c>
      <c r="N1393" s="5">
        <f t="shared" si="107"/>
        <v>1864999.9999999634</v>
      </c>
      <c r="O1393" s="5">
        <f t="shared" si="108"/>
        <v>0</v>
      </c>
      <c r="P1393" s="5">
        <f t="shared" si="109"/>
        <v>126121.6429698586</v>
      </c>
    </row>
    <row r="1394" spans="12:16" x14ac:dyDescent="0.2">
      <c r="L1394" s="21">
        <f t="shared" si="106"/>
        <v>0</v>
      </c>
      <c r="M1394" s="11">
        <v>13820000</v>
      </c>
      <c r="N1394" s="5">
        <f t="shared" si="107"/>
        <v>1864999.9999999634</v>
      </c>
      <c r="O1394" s="5">
        <f t="shared" si="108"/>
        <v>0</v>
      </c>
      <c r="P1394" s="5">
        <f t="shared" si="109"/>
        <v>128783.57030003234</v>
      </c>
    </row>
    <row r="1395" spans="12:16" x14ac:dyDescent="0.2">
      <c r="L1395" s="21">
        <f t="shared" si="106"/>
        <v>0</v>
      </c>
      <c r="M1395" s="11">
        <v>13830000</v>
      </c>
      <c r="N1395" s="5">
        <f t="shared" si="107"/>
        <v>1864999.9999999634</v>
      </c>
      <c r="O1395" s="5">
        <f t="shared" si="108"/>
        <v>0</v>
      </c>
      <c r="P1395" s="5">
        <f t="shared" si="109"/>
        <v>131445.49763020608</v>
      </c>
    </row>
    <row r="1396" spans="12:16" x14ac:dyDescent="0.2">
      <c r="L1396" s="21">
        <f t="shared" si="106"/>
        <v>0</v>
      </c>
      <c r="M1396" s="11">
        <v>13840000</v>
      </c>
      <c r="N1396" s="5">
        <f t="shared" si="107"/>
        <v>1864999.9999999634</v>
      </c>
      <c r="O1396" s="5">
        <f t="shared" si="108"/>
        <v>0</v>
      </c>
      <c r="P1396" s="5">
        <f t="shared" si="109"/>
        <v>134107.42496037984</v>
      </c>
    </row>
    <row r="1397" spans="12:16" x14ac:dyDescent="0.2">
      <c r="L1397" s="21">
        <f t="shared" si="106"/>
        <v>0</v>
      </c>
      <c r="M1397" s="11">
        <v>13850000</v>
      </c>
      <c r="N1397" s="5">
        <f t="shared" si="107"/>
        <v>1864999.9999999634</v>
      </c>
      <c r="O1397" s="5">
        <f t="shared" si="108"/>
        <v>0</v>
      </c>
      <c r="P1397" s="5">
        <f t="shared" si="109"/>
        <v>136769.35229055359</v>
      </c>
    </row>
    <row r="1398" spans="12:16" x14ac:dyDescent="0.2">
      <c r="L1398" s="21">
        <f t="shared" si="106"/>
        <v>0</v>
      </c>
      <c r="M1398" s="11">
        <v>13860000</v>
      </c>
      <c r="N1398" s="5">
        <f t="shared" si="107"/>
        <v>1864999.9999999634</v>
      </c>
      <c r="O1398" s="5">
        <f t="shared" si="108"/>
        <v>0</v>
      </c>
      <c r="P1398" s="5">
        <f t="shared" si="109"/>
        <v>139431.27962072735</v>
      </c>
    </row>
    <row r="1399" spans="12:16" x14ac:dyDescent="0.2">
      <c r="L1399" s="21">
        <f t="shared" si="106"/>
        <v>0</v>
      </c>
      <c r="M1399" s="11">
        <v>13870000</v>
      </c>
      <c r="N1399" s="5">
        <f t="shared" si="107"/>
        <v>1864999.9999999634</v>
      </c>
      <c r="O1399" s="5">
        <f t="shared" si="108"/>
        <v>0</v>
      </c>
      <c r="P1399" s="5">
        <f t="shared" si="109"/>
        <v>142093.20695090111</v>
      </c>
    </row>
    <row r="1400" spans="12:16" x14ac:dyDescent="0.2">
      <c r="L1400" s="21">
        <f t="shared" si="106"/>
        <v>0</v>
      </c>
      <c r="M1400" s="11">
        <v>13880000</v>
      </c>
      <c r="N1400" s="5">
        <f t="shared" si="107"/>
        <v>1864999.9999999634</v>
      </c>
      <c r="O1400" s="5">
        <f t="shared" si="108"/>
        <v>0</v>
      </c>
      <c r="P1400" s="5">
        <f t="shared" si="109"/>
        <v>144755.13428107486</v>
      </c>
    </row>
    <row r="1401" spans="12:16" x14ac:dyDescent="0.2">
      <c r="L1401" s="21">
        <f t="shared" si="106"/>
        <v>0</v>
      </c>
      <c r="M1401" s="11">
        <v>13890000</v>
      </c>
      <c r="N1401" s="5">
        <f t="shared" si="107"/>
        <v>1864999.9999999634</v>
      </c>
      <c r="O1401" s="5">
        <f t="shared" si="108"/>
        <v>0</v>
      </c>
      <c r="P1401" s="5">
        <f t="shared" si="109"/>
        <v>147417.06161124862</v>
      </c>
    </row>
    <row r="1402" spans="12:16" x14ac:dyDescent="0.2">
      <c r="L1402" s="21">
        <f t="shared" si="106"/>
        <v>0</v>
      </c>
      <c r="M1402" s="11">
        <v>13900000</v>
      </c>
      <c r="N1402" s="5">
        <f t="shared" si="107"/>
        <v>1864999.9999999634</v>
      </c>
      <c r="O1402" s="5">
        <f t="shared" si="108"/>
        <v>0</v>
      </c>
      <c r="P1402" s="5">
        <f t="shared" si="109"/>
        <v>150078.98894142237</v>
      </c>
    </row>
    <row r="1403" spans="12:16" x14ac:dyDescent="0.2">
      <c r="L1403" s="21">
        <f t="shared" si="106"/>
        <v>0</v>
      </c>
      <c r="M1403" s="11">
        <v>13910000</v>
      </c>
      <c r="N1403" s="5">
        <f t="shared" si="107"/>
        <v>1864999.9999999634</v>
      </c>
      <c r="O1403" s="5">
        <f t="shared" si="108"/>
        <v>0</v>
      </c>
      <c r="P1403" s="5">
        <f t="shared" si="109"/>
        <v>152740.91627159613</v>
      </c>
    </row>
    <row r="1404" spans="12:16" x14ac:dyDescent="0.2">
      <c r="L1404" s="21">
        <f t="shared" si="106"/>
        <v>0</v>
      </c>
      <c r="M1404" s="11">
        <v>13920000</v>
      </c>
      <c r="N1404" s="5">
        <f t="shared" si="107"/>
        <v>1864999.9999999634</v>
      </c>
      <c r="O1404" s="5">
        <f t="shared" si="108"/>
        <v>0</v>
      </c>
      <c r="P1404" s="5">
        <f t="shared" si="109"/>
        <v>155402.84360176988</v>
      </c>
    </row>
    <row r="1405" spans="12:16" x14ac:dyDescent="0.2">
      <c r="L1405" s="21">
        <f t="shared" si="106"/>
        <v>0</v>
      </c>
      <c r="M1405" s="11">
        <v>13930000</v>
      </c>
      <c r="N1405" s="5">
        <f t="shared" si="107"/>
        <v>1864999.9999999634</v>
      </c>
      <c r="O1405" s="5">
        <f t="shared" si="108"/>
        <v>0</v>
      </c>
      <c r="P1405" s="5">
        <f t="shared" si="109"/>
        <v>158064.77093194364</v>
      </c>
    </row>
    <row r="1406" spans="12:16" x14ac:dyDescent="0.2">
      <c r="L1406" s="21">
        <f t="shared" si="106"/>
        <v>0</v>
      </c>
      <c r="M1406" s="11">
        <v>13940000</v>
      </c>
      <c r="N1406" s="5">
        <f t="shared" si="107"/>
        <v>1864999.9999999634</v>
      </c>
      <c r="O1406" s="5">
        <f t="shared" si="108"/>
        <v>0</v>
      </c>
      <c r="P1406" s="5">
        <f t="shared" si="109"/>
        <v>160726.6982621174</v>
      </c>
    </row>
    <row r="1407" spans="12:16" x14ac:dyDescent="0.2">
      <c r="L1407" s="21">
        <f t="shared" si="106"/>
        <v>0</v>
      </c>
      <c r="M1407" s="11">
        <v>13950000</v>
      </c>
      <c r="N1407" s="5">
        <f t="shared" si="107"/>
        <v>1864999.9999999634</v>
      </c>
      <c r="O1407" s="5">
        <f t="shared" si="108"/>
        <v>0</v>
      </c>
      <c r="P1407" s="5">
        <f t="shared" si="109"/>
        <v>163388.62559229115</v>
      </c>
    </row>
    <row r="1408" spans="12:16" x14ac:dyDescent="0.2">
      <c r="L1408" s="21">
        <f t="shared" si="106"/>
        <v>0</v>
      </c>
      <c r="M1408" s="11">
        <v>13960000</v>
      </c>
      <c r="N1408" s="5">
        <f t="shared" si="107"/>
        <v>1864999.9999999634</v>
      </c>
      <c r="O1408" s="5">
        <f t="shared" si="108"/>
        <v>0</v>
      </c>
      <c r="P1408" s="5">
        <f t="shared" si="109"/>
        <v>166050.55292246491</v>
      </c>
    </row>
    <row r="1409" spans="12:16" x14ac:dyDescent="0.2">
      <c r="L1409" s="21">
        <f t="shared" si="106"/>
        <v>0</v>
      </c>
      <c r="M1409" s="11">
        <v>13970000</v>
      </c>
      <c r="N1409" s="5">
        <f t="shared" si="107"/>
        <v>1864999.9999999634</v>
      </c>
      <c r="O1409" s="5">
        <f t="shared" si="108"/>
        <v>0</v>
      </c>
      <c r="P1409" s="5">
        <f t="shared" si="109"/>
        <v>168712.48025263866</v>
      </c>
    </row>
    <row r="1410" spans="12:16" x14ac:dyDescent="0.2">
      <c r="L1410" s="21">
        <f t="shared" si="106"/>
        <v>0</v>
      </c>
      <c r="M1410" s="11">
        <v>13980000</v>
      </c>
      <c r="N1410" s="5">
        <f t="shared" si="107"/>
        <v>1864999.9999999634</v>
      </c>
      <c r="O1410" s="5">
        <f t="shared" si="108"/>
        <v>0</v>
      </c>
      <c r="P1410" s="5">
        <f t="shared" si="109"/>
        <v>171374.40758281242</v>
      </c>
    </row>
    <row r="1411" spans="12:16" x14ac:dyDescent="0.2">
      <c r="L1411" s="21">
        <f t="shared" si="106"/>
        <v>0</v>
      </c>
      <c r="M1411" s="11">
        <v>13990000</v>
      </c>
      <c r="N1411" s="5">
        <f t="shared" si="107"/>
        <v>1864999.9999999634</v>
      </c>
      <c r="O1411" s="5">
        <f t="shared" si="108"/>
        <v>0</v>
      </c>
      <c r="P1411" s="5">
        <f t="shared" si="109"/>
        <v>174036.33491298617</v>
      </c>
    </row>
    <row r="1412" spans="12:16" x14ac:dyDescent="0.2">
      <c r="L1412" s="21">
        <f t="shared" si="106"/>
        <v>0</v>
      </c>
      <c r="M1412" s="11">
        <v>14000000</v>
      </c>
      <c r="N1412" s="5">
        <f t="shared" si="107"/>
        <v>1864999.9999999634</v>
      </c>
      <c r="O1412" s="5">
        <f t="shared" si="108"/>
        <v>0</v>
      </c>
      <c r="P1412" s="5">
        <f t="shared" si="109"/>
        <v>176698.26224315993</v>
      </c>
    </row>
    <row r="1413" spans="12:16" x14ac:dyDescent="0.2">
      <c r="L1413" s="21">
        <f t="shared" si="106"/>
        <v>0</v>
      </c>
      <c r="M1413" s="11">
        <v>14010000</v>
      </c>
      <c r="N1413" s="5">
        <f t="shared" si="107"/>
        <v>1864999.9999999634</v>
      </c>
      <c r="O1413" s="5">
        <f t="shared" si="108"/>
        <v>0</v>
      </c>
      <c r="P1413" s="5">
        <f t="shared" si="109"/>
        <v>179360.18957333369</v>
      </c>
    </row>
    <row r="1414" spans="12:16" x14ac:dyDescent="0.2">
      <c r="L1414" s="21">
        <f t="shared" si="106"/>
        <v>0</v>
      </c>
      <c r="M1414" s="11">
        <v>14020000</v>
      </c>
      <c r="N1414" s="5">
        <f t="shared" si="107"/>
        <v>1864999.9999999634</v>
      </c>
      <c r="O1414" s="5">
        <f t="shared" si="108"/>
        <v>0</v>
      </c>
      <c r="P1414" s="5">
        <f t="shared" si="109"/>
        <v>182022.11690350744</v>
      </c>
    </row>
    <row r="1415" spans="12:16" x14ac:dyDescent="0.2">
      <c r="L1415" s="21">
        <f t="shared" si="106"/>
        <v>0</v>
      </c>
      <c r="M1415" s="11">
        <v>14030000</v>
      </c>
      <c r="N1415" s="5">
        <f t="shared" si="107"/>
        <v>1864999.9999999634</v>
      </c>
      <c r="O1415" s="5">
        <f t="shared" si="108"/>
        <v>0</v>
      </c>
      <c r="P1415" s="5">
        <f t="shared" si="109"/>
        <v>184684.0442336812</v>
      </c>
    </row>
    <row r="1416" spans="12:16" x14ac:dyDescent="0.2">
      <c r="L1416" s="21">
        <f t="shared" si="106"/>
        <v>0</v>
      </c>
      <c r="M1416" s="11">
        <v>14040000</v>
      </c>
      <c r="N1416" s="5">
        <f t="shared" si="107"/>
        <v>1864999.9999999634</v>
      </c>
      <c r="O1416" s="5">
        <f t="shared" si="108"/>
        <v>0</v>
      </c>
      <c r="P1416" s="5">
        <f t="shared" si="109"/>
        <v>187345.97156385495</v>
      </c>
    </row>
    <row r="1417" spans="12:16" x14ac:dyDescent="0.2">
      <c r="L1417" s="21">
        <f t="shared" si="106"/>
        <v>0</v>
      </c>
      <c r="M1417" s="11">
        <v>14050000</v>
      </c>
      <c r="N1417" s="5">
        <f t="shared" si="107"/>
        <v>1864999.9999999634</v>
      </c>
      <c r="O1417" s="5">
        <f t="shared" si="108"/>
        <v>0</v>
      </c>
      <c r="P1417" s="5">
        <f t="shared" si="109"/>
        <v>190007.89889402871</v>
      </c>
    </row>
    <row r="1418" spans="12:16" x14ac:dyDescent="0.2">
      <c r="L1418" s="21">
        <f t="shared" si="106"/>
        <v>0</v>
      </c>
      <c r="M1418" s="11">
        <v>14060000</v>
      </c>
      <c r="N1418" s="5">
        <f t="shared" si="107"/>
        <v>1864999.9999999634</v>
      </c>
      <c r="O1418" s="5">
        <f t="shared" si="108"/>
        <v>0</v>
      </c>
      <c r="P1418" s="5">
        <f t="shared" si="109"/>
        <v>192669.82622420246</v>
      </c>
    </row>
    <row r="1419" spans="12:16" x14ac:dyDescent="0.2">
      <c r="L1419" s="21">
        <f t="shared" si="106"/>
        <v>0</v>
      </c>
      <c r="M1419" s="11">
        <v>14070000</v>
      </c>
      <c r="N1419" s="5">
        <f t="shared" si="107"/>
        <v>1864999.9999999634</v>
      </c>
      <c r="O1419" s="5">
        <f t="shared" si="108"/>
        <v>0</v>
      </c>
      <c r="P1419" s="5">
        <f t="shared" si="109"/>
        <v>195331.75355437622</v>
      </c>
    </row>
    <row r="1420" spans="12:16" x14ac:dyDescent="0.2">
      <c r="L1420" s="21">
        <f t="shared" ref="L1420:L1483" si="110">IF(M1420&gt;I$17,0,IF(N1419&lt;0,IF(N1420&gt;0,M1420,0),0))</f>
        <v>0</v>
      </c>
      <c r="M1420" s="11">
        <v>14080000</v>
      </c>
      <c r="N1420" s="5">
        <f t="shared" si="107"/>
        <v>1864999.9999999634</v>
      </c>
      <c r="O1420" s="5">
        <f t="shared" si="108"/>
        <v>0</v>
      </c>
      <c r="P1420" s="5">
        <f t="shared" si="109"/>
        <v>197993.68088454998</v>
      </c>
    </row>
    <row r="1421" spans="12:16" x14ac:dyDescent="0.2">
      <c r="L1421" s="21">
        <f t="shared" si="110"/>
        <v>0</v>
      </c>
      <c r="M1421" s="11">
        <v>14090000</v>
      </c>
      <c r="N1421" s="5">
        <f t="shared" ref="N1421:N1484" si="111">IF((I$17+1)&lt;=M1421,NA(),N1420+O1421)</f>
        <v>1864999.9999999634</v>
      </c>
      <c r="O1421" s="5">
        <f t="shared" ref="O1421:O1484" si="112">IF(M1421&gt;I$17,NA(),IF(M1421&lt;=G$24,N$5,IF(M1421&lt;=G$25,N$6,IF(M1421&lt;=G$26,N$7,N$8))))</f>
        <v>0</v>
      </c>
      <c r="P1421" s="5">
        <f t="shared" ref="P1421:P1484" si="113">IF(M1421&gt;I$17,NA(),P1420+R$14)</f>
        <v>200655.60821472373</v>
      </c>
    </row>
    <row r="1422" spans="12:16" x14ac:dyDescent="0.2">
      <c r="L1422" s="21">
        <f t="shared" si="110"/>
        <v>0</v>
      </c>
      <c r="M1422" s="11">
        <v>14100000</v>
      </c>
      <c r="N1422" s="5">
        <f t="shared" si="111"/>
        <v>1864999.9999999634</v>
      </c>
      <c r="O1422" s="5">
        <f t="shared" si="112"/>
        <v>0</v>
      </c>
      <c r="P1422" s="5">
        <f t="shared" si="113"/>
        <v>203317.53554489749</v>
      </c>
    </row>
    <row r="1423" spans="12:16" x14ac:dyDescent="0.2">
      <c r="L1423" s="21">
        <f t="shared" si="110"/>
        <v>0</v>
      </c>
      <c r="M1423" s="11">
        <v>14110000</v>
      </c>
      <c r="N1423" s="5">
        <f t="shared" si="111"/>
        <v>1864999.9999999634</v>
      </c>
      <c r="O1423" s="5">
        <f t="shared" si="112"/>
        <v>0</v>
      </c>
      <c r="P1423" s="5">
        <f t="shared" si="113"/>
        <v>205979.46287507124</v>
      </c>
    </row>
    <row r="1424" spans="12:16" x14ac:dyDescent="0.2">
      <c r="L1424" s="21">
        <f t="shared" si="110"/>
        <v>0</v>
      </c>
      <c r="M1424" s="11">
        <v>14120000</v>
      </c>
      <c r="N1424" s="5">
        <f t="shared" si="111"/>
        <v>1864999.9999999634</v>
      </c>
      <c r="O1424" s="5">
        <f t="shared" si="112"/>
        <v>0</v>
      </c>
      <c r="P1424" s="5">
        <f t="shared" si="113"/>
        <v>208641.390205245</v>
      </c>
    </row>
    <row r="1425" spans="12:16" x14ac:dyDescent="0.2">
      <c r="L1425" s="21">
        <f t="shared" si="110"/>
        <v>0</v>
      </c>
      <c r="M1425" s="11">
        <v>14130000</v>
      </c>
      <c r="N1425" s="5">
        <f t="shared" si="111"/>
        <v>1864999.9999999634</v>
      </c>
      <c r="O1425" s="5">
        <f t="shared" si="112"/>
        <v>0</v>
      </c>
      <c r="P1425" s="5">
        <f t="shared" si="113"/>
        <v>211303.31753541876</v>
      </c>
    </row>
    <row r="1426" spans="12:16" x14ac:dyDescent="0.2">
      <c r="L1426" s="21">
        <f t="shared" si="110"/>
        <v>0</v>
      </c>
      <c r="M1426" s="11">
        <v>14140000</v>
      </c>
      <c r="N1426" s="5">
        <f t="shared" si="111"/>
        <v>1864999.9999999634</v>
      </c>
      <c r="O1426" s="5">
        <f t="shared" si="112"/>
        <v>0</v>
      </c>
      <c r="P1426" s="5">
        <f t="shared" si="113"/>
        <v>213965.24486559251</v>
      </c>
    </row>
    <row r="1427" spans="12:16" x14ac:dyDescent="0.2">
      <c r="L1427" s="21">
        <f t="shared" si="110"/>
        <v>0</v>
      </c>
      <c r="M1427" s="11">
        <v>14150000</v>
      </c>
      <c r="N1427" s="5">
        <f t="shared" si="111"/>
        <v>1864999.9999999634</v>
      </c>
      <c r="O1427" s="5">
        <f t="shared" si="112"/>
        <v>0</v>
      </c>
      <c r="P1427" s="5">
        <f t="shared" si="113"/>
        <v>216627.17219576627</v>
      </c>
    </row>
    <row r="1428" spans="12:16" x14ac:dyDescent="0.2">
      <c r="L1428" s="21">
        <f t="shared" si="110"/>
        <v>0</v>
      </c>
      <c r="M1428" s="11">
        <v>14160000</v>
      </c>
      <c r="N1428" s="5">
        <f t="shared" si="111"/>
        <v>1864999.9999999634</v>
      </c>
      <c r="O1428" s="5">
        <f t="shared" si="112"/>
        <v>0</v>
      </c>
      <c r="P1428" s="5">
        <f t="shared" si="113"/>
        <v>219289.09952594002</v>
      </c>
    </row>
    <row r="1429" spans="12:16" x14ac:dyDescent="0.2">
      <c r="L1429" s="21">
        <f t="shared" si="110"/>
        <v>0</v>
      </c>
      <c r="M1429" s="11">
        <v>14170000</v>
      </c>
      <c r="N1429" s="5">
        <f t="shared" si="111"/>
        <v>1864999.9999999634</v>
      </c>
      <c r="O1429" s="5">
        <f t="shared" si="112"/>
        <v>0</v>
      </c>
      <c r="P1429" s="5">
        <f t="shared" si="113"/>
        <v>221951.02685611378</v>
      </c>
    </row>
    <row r="1430" spans="12:16" x14ac:dyDescent="0.2">
      <c r="L1430" s="21">
        <f t="shared" si="110"/>
        <v>0</v>
      </c>
      <c r="M1430" s="11">
        <v>14180000</v>
      </c>
      <c r="N1430" s="5">
        <f t="shared" si="111"/>
        <v>1864999.9999999634</v>
      </c>
      <c r="O1430" s="5">
        <f t="shared" si="112"/>
        <v>0</v>
      </c>
      <c r="P1430" s="5">
        <f t="shared" si="113"/>
        <v>224612.95418628753</v>
      </c>
    </row>
    <row r="1431" spans="12:16" x14ac:dyDescent="0.2">
      <c r="L1431" s="21">
        <f t="shared" si="110"/>
        <v>0</v>
      </c>
      <c r="M1431" s="11">
        <v>14190000</v>
      </c>
      <c r="N1431" s="5">
        <f t="shared" si="111"/>
        <v>1864999.9999999634</v>
      </c>
      <c r="O1431" s="5">
        <f t="shared" si="112"/>
        <v>0</v>
      </c>
      <c r="P1431" s="5">
        <f t="shared" si="113"/>
        <v>227274.88151646129</v>
      </c>
    </row>
    <row r="1432" spans="12:16" x14ac:dyDescent="0.2">
      <c r="L1432" s="21">
        <f t="shared" si="110"/>
        <v>0</v>
      </c>
      <c r="M1432" s="11">
        <v>14200000</v>
      </c>
      <c r="N1432" s="5">
        <f t="shared" si="111"/>
        <v>1864999.9999999634</v>
      </c>
      <c r="O1432" s="5">
        <f t="shared" si="112"/>
        <v>0</v>
      </c>
      <c r="P1432" s="5">
        <f t="shared" si="113"/>
        <v>229936.80884663505</v>
      </c>
    </row>
    <row r="1433" spans="12:16" x14ac:dyDescent="0.2">
      <c r="L1433" s="21">
        <f t="shared" si="110"/>
        <v>0</v>
      </c>
      <c r="M1433" s="11">
        <v>14210000</v>
      </c>
      <c r="N1433" s="5">
        <f t="shared" si="111"/>
        <v>1864999.9999999634</v>
      </c>
      <c r="O1433" s="5">
        <f t="shared" si="112"/>
        <v>0</v>
      </c>
      <c r="P1433" s="5">
        <f t="shared" si="113"/>
        <v>232598.7361768088</v>
      </c>
    </row>
    <row r="1434" spans="12:16" x14ac:dyDescent="0.2">
      <c r="L1434" s="21">
        <f t="shared" si="110"/>
        <v>0</v>
      </c>
      <c r="M1434" s="11">
        <v>14220000</v>
      </c>
      <c r="N1434" s="5">
        <f t="shared" si="111"/>
        <v>1864999.9999999634</v>
      </c>
      <c r="O1434" s="5">
        <f t="shared" si="112"/>
        <v>0</v>
      </c>
      <c r="P1434" s="5">
        <f t="shared" si="113"/>
        <v>235260.66350698256</v>
      </c>
    </row>
    <row r="1435" spans="12:16" x14ac:dyDescent="0.2">
      <c r="L1435" s="21">
        <f t="shared" si="110"/>
        <v>0</v>
      </c>
      <c r="M1435" s="11">
        <v>14230000</v>
      </c>
      <c r="N1435" s="5">
        <f t="shared" si="111"/>
        <v>1864999.9999999634</v>
      </c>
      <c r="O1435" s="5">
        <f t="shared" si="112"/>
        <v>0</v>
      </c>
      <c r="P1435" s="5">
        <f t="shared" si="113"/>
        <v>237922.59083715631</v>
      </c>
    </row>
    <row r="1436" spans="12:16" x14ac:dyDescent="0.2">
      <c r="L1436" s="21">
        <f t="shared" si="110"/>
        <v>0</v>
      </c>
      <c r="M1436" s="11">
        <v>14240000</v>
      </c>
      <c r="N1436" s="5">
        <f t="shared" si="111"/>
        <v>1864999.9999999634</v>
      </c>
      <c r="O1436" s="5">
        <f t="shared" si="112"/>
        <v>0</v>
      </c>
      <c r="P1436" s="5">
        <f t="shared" si="113"/>
        <v>240584.51816733007</v>
      </c>
    </row>
    <row r="1437" spans="12:16" x14ac:dyDescent="0.2">
      <c r="L1437" s="21">
        <f t="shared" si="110"/>
        <v>0</v>
      </c>
      <c r="M1437" s="11">
        <v>14250000</v>
      </c>
      <c r="N1437" s="5">
        <f t="shared" si="111"/>
        <v>1864999.9999999634</v>
      </c>
      <c r="O1437" s="5">
        <f t="shared" si="112"/>
        <v>0</v>
      </c>
      <c r="P1437" s="5">
        <f t="shared" si="113"/>
        <v>243246.44549750382</v>
      </c>
    </row>
    <row r="1438" spans="12:16" x14ac:dyDescent="0.2">
      <c r="L1438" s="21">
        <f t="shared" si="110"/>
        <v>0</v>
      </c>
      <c r="M1438" s="11">
        <v>14260000</v>
      </c>
      <c r="N1438" s="5">
        <f t="shared" si="111"/>
        <v>1864999.9999999634</v>
      </c>
      <c r="O1438" s="5">
        <f t="shared" si="112"/>
        <v>0</v>
      </c>
      <c r="P1438" s="5">
        <f t="shared" si="113"/>
        <v>245908.37282767758</v>
      </c>
    </row>
    <row r="1439" spans="12:16" x14ac:dyDescent="0.2">
      <c r="L1439" s="21">
        <f t="shared" si="110"/>
        <v>0</v>
      </c>
      <c r="M1439" s="11">
        <v>14270000</v>
      </c>
      <c r="N1439" s="5">
        <f t="shared" si="111"/>
        <v>1864999.9999999634</v>
      </c>
      <c r="O1439" s="5">
        <f t="shared" si="112"/>
        <v>0</v>
      </c>
      <c r="P1439" s="5">
        <f t="shared" si="113"/>
        <v>248570.30015785134</v>
      </c>
    </row>
    <row r="1440" spans="12:16" x14ac:dyDescent="0.2">
      <c r="L1440" s="21">
        <f t="shared" si="110"/>
        <v>0</v>
      </c>
      <c r="M1440" s="11">
        <v>14280000</v>
      </c>
      <c r="N1440" s="5">
        <f t="shared" si="111"/>
        <v>1864999.9999999634</v>
      </c>
      <c r="O1440" s="5">
        <f t="shared" si="112"/>
        <v>0</v>
      </c>
      <c r="P1440" s="5">
        <f t="shared" si="113"/>
        <v>251232.22748802509</v>
      </c>
    </row>
    <row r="1441" spans="12:16" x14ac:dyDescent="0.2">
      <c r="L1441" s="21">
        <f t="shared" si="110"/>
        <v>0</v>
      </c>
      <c r="M1441" s="11">
        <v>14290000</v>
      </c>
      <c r="N1441" s="5">
        <f t="shared" si="111"/>
        <v>1864999.9999999634</v>
      </c>
      <c r="O1441" s="5">
        <f t="shared" si="112"/>
        <v>0</v>
      </c>
      <c r="P1441" s="5">
        <f t="shared" si="113"/>
        <v>253894.15481819885</v>
      </c>
    </row>
    <row r="1442" spans="12:16" x14ac:dyDescent="0.2">
      <c r="L1442" s="21">
        <f t="shared" si="110"/>
        <v>0</v>
      </c>
      <c r="M1442" s="11">
        <v>14300000</v>
      </c>
      <c r="N1442" s="5">
        <f t="shared" si="111"/>
        <v>1864999.9999999634</v>
      </c>
      <c r="O1442" s="5">
        <f t="shared" si="112"/>
        <v>0</v>
      </c>
      <c r="P1442" s="5">
        <f t="shared" si="113"/>
        <v>256556.0821483726</v>
      </c>
    </row>
    <row r="1443" spans="12:16" x14ac:dyDescent="0.2">
      <c r="L1443" s="21">
        <f t="shared" si="110"/>
        <v>0</v>
      </c>
      <c r="M1443" s="11">
        <v>14310000</v>
      </c>
      <c r="N1443" s="5">
        <f t="shared" si="111"/>
        <v>1864999.9999999634</v>
      </c>
      <c r="O1443" s="5">
        <f t="shared" si="112"/>
        <v>0</v>
      </c>
      <c r="P1443" s="5">
        <f t="shared" si="113"/>
        <v>259218.00947854636</v>
      </c>
    </row>
    <row r="1444" spans="12:16" x14ac:dyDescent="0.2">
      <c r="L1444" s="21">
        <f t="shared" si="110"/>
        <v>0</v>
      </c>
      <c r="M1444" s="11">
        <v>14320000</v>
      </c>
      <c r="N1444" s="5">
        <f t="shared" si="111"/>
        <v>1864999.9999999634</v>
      </c>
      <c r="O1444" s="5">
        <f t="shared" si="112"/>
        <v>0</v>
      </c>
      <c r="P1444" s="5">
        <f t="shared" si="113"/>
        <v>261879.93680872011</v>
      </c>
    </row>
    <row r="1445" spans="12:16" x14ac:dyDescent="0.2">
      <c r="L1445" s="21">
        <f t="shared" si="110"/>
        <v>0</v>
      </c>
      <c r="M1445" s="11">
        <v>14330000</v>
      </c>
      <c r="N1445" s="5">
        <f t="shared" si="111"/>
        <v>1864999.9999999634</v>
      </c>
      <c r="O1445" s="5">
        <f t="shared" si="112"/>
        <v>0</v>
      </c>
      <c r="P1445" s="5">
        <f t="shared" si="113"/>
        <v>264541.86413889384</v>
      </c>
    </row>
    <row r="1446" spans="12:16" x14ac:dyDescent="0.2">
      <c r="L1446" s="21">
        <f t="shared" si="110"/>
        <v>0</v>
      </c>
      <c r="M1446" s="11">
        <v>14340000</v>
      </c>
      <c r="N1446" s="5">
        <f t="shared" si="111"/>
        <v>1864999.9999999634</v>
      </c>
      <c r="O1446" s="5">
        <f t="shared" si="112"/>
        <v>0</v>
      </c>
      <c r="P1446" s="5">
        <f t="shared" si="113"/>
        <v>267203.79146906757</v>
      </c>
    </row>
    <row r="1447" spans="12:16" x14ac:dyDescent="0.2">
      <c r="L1447" s="21">
        <f t="shared" si="110"/>
        <v>0</v>
      </c>
      <c r="M1447" s="11">
        <v>14350000</v>
      </c>
      <c r="N1447" s="5">
        <f t="shared" si="111"/>
        <v>1864999.9999999634</v>
      </c>
      <c r="O1447" s="5">
        <f t="shared" si="112"/>
        <v>0</v>
      </c>
      <c r="P1447" s="5">
        <f t="shared" si="113"/>
        <v>269865.71879924129</v>
      </c>
    </row>
    <row r="1448" spans="12:16" x14ac:dyDescent="0.2">
      <c r="L1448" s="21">
        <f t="shared" si="110"/>
        <v>0</v>
      </c>
      <c r="M1448" s="11">
        <v>14360000</v>
      </c>
      <c r="N1448" s="5">
        <f t="shared" si="111"/>
        <v>1864999.9999999634</v>
      </c>
      <c r="O1448" s="5">
        <f t="shared" si="112"/>
        <v>0</v>
      </c>
      <c r="P1448" s="5">
        <f t="shared" si="113"/>
        <v>272527.64612941502</v>
      </c>
    </row>
    <row r="1449" spans="12:16" x14ac:dyDescent="0.2">
      <c r="L1449" s="21">
        <f t="shared" si="110"/>
        <v>0</v>
      </c>
      <c r="M1449" s="11">
        <v>14370000</v>
      </c>
      <c r="N1449" s="5">
        <f t="shared" si="111"/>
        <v>1864999.9999999634</v>
      </c>
      <c r="O1449" s="5">
        <f t="shared" si="112"/>
        <v>0</v>
      </c>
      <c r="P1449" s="5">
        <f t="shared" si="113"/>
        <v>275189.57345958875</v>
      </c>
    </row>
    <row r="1450" spans="12:16" x14ac:dyDescent="0.2">
      <c r="L1450" s="21">
        <f t="shared" si="110"/>
        <v>0</v>
      </c>
      <c r="M1450" s="11">
        <v>14380000</v>
      </c>
      <c r="N1450" s="5">
        <f t="shared" si="111"/>
        <v>1864999.9999999634</v>
      </c>
      <c r="O1450" s="5">
        <f t="shared" si="112"/>
        <v>0</v>
      </c>
      <c r="P1450" s="5">
        <f t="shared" si="113"/>
        <v>277851.50078976247</v>
      </c>
    </row>
    <row r="1451" spans="12:16" x14ac:dyDescent="0.2">
      <c r="L1451" s="21">
        <f t="shared" si="110"/>
        <v>0</v>
      </c>
      <c r="M1451" s="11">
        <v>14390000</v>
      </c>
      <c r="N1451" s="5">
        <f t="shared" si="111"/>
        <v>1864999.9999999634</v>
      </c>
      <c r="O1451" s="5">
        <f t="shared" si="112"/>
        <v>0</v>
      </c>
      <c r="P1451" s="5">
        <f t="shared" si="113"/>
        <v>280513.4281199362</v>
      </c>
    </row>
    <row r="1452" spans="12:16" x14ac:dyDescent="0.2">
      <c r="L1452" s="21">
        <f t="shared" si="110"/>
        <v>0</v>
      </c>
      <c r="M1452" s="11">
        <v>14400000</v>
      </c>
      <c r="N1452" s="5">
        <f t="shared" si="111"/>
        <v>1864999.9999999634</v>
      </c>
      <c r="O1452" s="5">
        <f t="shared" si="112"/>
        <v>0</v>
      </c>
      <c r="P1452" s="5">
        <f t="shared" si="113"/>
        <v>283175.35545010993</v>
      </c>
    </row>
    <row r="1453" spans="12:16" x14ac:dyDescent="0.2">
      <c r="L1453" s="21">
        <f t="shared" si="110"/>
        <v>0</v>
      </c>
      <c r="M1453" s="11">
        <v>14410000</v>
      </c>
      <c r="N1453" s="5">
        <f t="shared" si="111"/>
        <v>1864999.9999999634</v>
      </c>
      <c r="O1453" s="5">
        <f t="shared" si="112"/>
        <v>0</v>
      </c>
      <c r="P1453" s="5">
        <f t="shared" si="113"/>
        <v>285837.28278028365</v>
      </c>
    </row>
    <row r="1454" spans="12:16" x14ac:dyDescent="0.2">
      <c r="L1454" s="21">
        <f t="shared" si="110"/>
        <v>0</v>
      </c>
      <c r="M1454" s="11">
        <v>14420000</v>
      </c>
      <c r="N1454" s="5">
        <f t="shared" si="111"/>
        <v>1864999.9999999634</v>
      </c>
      <c r="O1454" s="5">
        <f t="shared" si="112"/>
        <v>0</v>
      </c>
      <c r="P1454" s="5">
        <f t="shared" si="113"/>
        <v>288499.21011045738</v>
      </c>
    </row>
    <row r="1455" spans="12:16" x14ac:dyDescent="0.2">
      <c r="L1455" s="21">
        <f t="shared" si="110"/>
        <v>0</v>
      </c>
      <c r="M1455" s="11">
        <v>14430000</v>
      </c>
      <c r="N1455" s="5">
        <f t="shared" si="111"/>
        <v>1864999.9999999634</v>
      </c>
      <c r="O1455" s="5">
        <f t="shared" si="112"/>
        <v>0</v>
      </c>
      <c r="P1455" s="5">
        <f t="shared" si="113"/>
        <v>291161.13744063111</v>
      </c>
    </row>
    <row r="1456" spans="12:16" x14ac:dyDescent="0.2">
      <c r="L1456" s="21">
        <f t="shared" si="110"/>
        <v>0</v>
      </c>
      <c r="M1456" s="11">
        <v>14440000</v>
      </c>
      <c r="N1456" s="5">
        <f t="shared" si="111"/>
        <v>1864999.9999999634</v>
      </c>
      <c r="O1456" s="5">
        <f t="shared" si="112"/>
        <v>0</v>
      </c>
      <c r="P1456" s="5">
        <f t="shared" si="113"/>
        <v>293823.06477080483</v>
      </c>
    </row>
    <row r="1457" spans="12:16" x14ac:dyDescent="0.2">
      <c r="L1457" s="21">
        <f t="shared" si="110"/>
        <v>0</v>
      </c>
      <c r="M1457" s="11">
        <v>14450000</v>
      </c>
      <c r="N1457" s="5">
        <f t="shared" si="111"/>
        <v>1864999.9999999634</v>
      </c>
      <c r="O1457" s="5">
        <f t="shared" si="112"/>
        <v>0</v>
      </c>
      <c r="P1457" s="5">
        <f t="shared" si="113"/>
        <v>296484.99210097856</v>
      </c>
    </row>
    <row r="1458" spans="12:16" x14ac:dyDescent="0.2">
      <c r="L1458" s="21">
        <f t="shared" si="110"/>
        <v>0</v>
      </c>
      <c r="M1458" s="11">
        <v>14460000</v>
      </c>
      <c r="N1458" s="5">
        <f t="shared" si="111"/>
        <v>1864999.9999999634</v>
      </c>
      <c r="O1458" s="5">
        <f t="shared" si="112"/>
        <v>0</v>
      </c>
      <c r="P1458" s="5">
        <f t="shared" si="113"/>
        <v>299146.91943115229</v>
      </c>
    </row>
    <row r="1459" spans="12:16" x14ac:dyDescent="0.2">
      <c r="L1459" s="21">
        <f t="shared" si="110"/>
        <v>0</v>
      </c>
      <c r="M1459" s="11">
        <v>14470000</v>
      </c>
      <c r="N1459" s="5">
        <f t="shared" si="111"/>
        <v>1864999.9999999634</v>
      </c>
      <c r="O1459" s="5">
        <f t="shared" si="112"/>
        <v>0</v>
      </c>
      <c r="P1459" s="5">
        <f t="shared" si="113"/>
        <v>301808.84676132601</v>
      </c>
    </row>
    <row r="1460" spans="12:16" x14ac:dyDescent="0.2">
      <c r="L1460" s="21">
        <f t="shared" si="110"/>
        <v>0</v>
      </c>
      <c r="M1460" s="11">
        <v>14480000</v>
      </c>
      <c r="N1460" s="5">
        <f t="shared" si="111"/>
        <v>1864999.9999999634</v>
      </c>
      <c r="O1460" s="5">
        <f t="shared" si="112"/>
        <v>0</v>
      </c>
      <c r="P1460" s="5">
        <f t="shared" si="113"/>
        <v>304470.77409149974</v>
      </c>
    </row>
    <row r="1461" spans="12:16" x14ac:dyDescent="0.2">
      <c r="L1461" s="21">
        <f t="shared" si="110"/>
        <v>0</v>
      </c>
      <c r="M1461" s="11">
        <v>14490000</v>
      </c>
      <c r="N1461" s="5">
        <f t="shared" si="111"/>
        <v>1864999.9999999634</v>
      </c>
      <c r="O1461" s="5">
        <f t="shared" si="112"/>
        <v>0</v>
      </c>
      <c r="P1461" s="5">
        <f t="shared" si="113"/>
        <v>307132.70142167347</v>
      </c>
    </row>
    <row r="1462" spans="12:16" x14ac:dyDescent="0.2">
      <c r="L1462" s="21">
        <f t="shared" si="110"/>
        <v>0</v>
      </c>
      <c r="M1462" s="11">
        <v>14500000</v>
      </c>
      <c r="N1462" s="5">
        <f t="shared" si="111"/>
        <v>1864999.9999999634</v>
      </c>
      <c r="O1462" s="5">
        <f t="shared" si="112"/>
        <v>0</v>
      </c>
      <c r="P1462" s="5">
        <f t="shared" si="113"/>
        <v>309794.62875184719</v>
      </c>
    </row>
    <row r="1463" spans="12:16" x14ac:dyDescent="0.2">
      <c r="L1463" s="21">
        <f t="shared" si="110"/>
        <v>0</v>
      </c>
      <c r="M1463" s="11">
        <v>14510000</v>
      </c>
      <c r="N1463" s="5">
        <f t="shared" si="111"/>
        <v>1864999.9999999634</v>
      </c>
      <c r="O1463" s="5">
        <f t="shared" si="112"/>
        <v>0</v>
      </c>
      <c r="P1463" s="5">
        <f t="shared" si="113"/>
        <v>312456.55608202092</v>
      </c>
    </row>
    <row r="1464" spans="12:16" x14ac:dyDescent="0.2">
      <c r="L1464" s="21">
        <f t="shared" si="110"/>
        <v>0</v>
      </c>
      <c r="M1464" s="11">
        <v>14520000</v>
      </c>
      <c r="N1464" s="5">
        <f t="shared" si="111"/>
        <v>1864999.9999999634</v>
      </c>
      <c r="O1464" s="5">
        <f t="shared" si="112"/>
        <v>0</v>
      </c>
      <c r="P1464" s="5">
        <f t="shared" si="113"/>
        <v>315118.48341219465</v>
      </c>
    </row>
    <row r="1465" spans="12:16" x14ac:dyDescent="0.2">
      <c r="L1465" s="21">
        <f t="shared" si="110"/>
        <v>0</v>
      </c>
      <c r="M1465" s="11">
        <v>14530000</v>
      </c>
      <c r="N1465" s="5">
        <f t="shared" si="111"/>
        <v>1864999.9999999634</v>
      </c>
      <c r="O1465" s="5">
        <f t="shared" si="112"/>
        <v>0</v>
      </c>
      <c r="P1465" s="5">
        <f t="shared" si="113"/>
        <v>317780.41074236837</v>
      </c>
    </row>
    <row r="1466" spans="12:16" x14ac:dyDescent="0.2">
      <c r="L1466" s="21">
        <f t="shared" si="110"/>
        <v>0</v>
      </c>
      <c r="M1466" s="11">
        <v>14540000</v>
      </c>
      <c r="N1466" s="5">
        <f t="shared" si="111"/>
        <v>1864999.9999999634</v>
      </c>
      <c r="O1466" s="5">
        <f t="shared" si="112"/>
        <v>0</v>
      </c>
      <c r="P1466" s="5">
        <f t="shared" si="113"/>
        <v>320442.3380725421</v>
      </c>
    </row>
    <row r="1467" spans="12:16" x14ac:dyDescent="0.2">
      <c r="L1467" s="21">
        <f t="shared" si="110"/>
        <v>0</v>
      </c>
      <c r="M1467" s="11">
        <v>14550000</v>
      </c>
      <c r="N1467" s="5">
        <f t="shared" si="111"/>
        <v>1864999.9999999634</v>
      </c>
      <c r="O1467" s="5">
        <f t="shared" si="112"/>
        <v>0</v>
      </c>
      <c r="P1467" s="5">
        <f t="shared" si="113"/>
        <v>323104.26540271583</v>
      </c>
    </row>
    <row r="1468" spans="12:16" x14ac:dyDescent="0.2">
      <c r="L1468" s="21">
        <f t="shared" si="110"/>
        <v>0</v>
      </c>
      <c r="M1468" s="11">
        <v>14560000</v>
      </c>
      <c r="N1468" s="5">
        <f t="shared" si="111"/>
        <v>1864999.9999999634</v>
      </c>
      <c r="O1468" s="5">
        <f t="shared" si="112"/>
        <v>0</v>
      </c>
      <c r="P1468" s="5">
        <f t="shared" si="113"/>
        <v>325766.19273288955</v>
      </c>
    </row>
    <row r="1469" spans="12:16" x14ac:dyDescent="0.2">
      <c r="L1469" s="21">
        <f t="shared" si="110"/>
        <v>0</v>
      </c>
      <c r="M1469" s="11">
        <v>14570000</v>
      </c>
      <c r="N1469" s="5">
        <f t="shared" si="111"/>
        <v>1864999.9999999634</v>
      </c>
      <c r="O1469" s="5">
        <f t="shared" si="112"/>
        <v>0</v>
      </c>
      <c r="P1469" s="5">
        <f t="shared" si="113"/>
        <v>328428.12006306328</v>
      </c>
    </row>
    <row r="1470" spans="12:16" x14ac:dyDescent="0.2">
      <c r="L1470" s="21">
        <f t="shared" si="110"/>
        <v>0</v>
      </c>
      <c r="M1470" s="11">
        <v>14580000</v>
      </c>
      <c r="N1470" s="5">
        <f t="shared" si="111"/>
        <v>1864999.9999999634</v>
      </c>
      <c r="O1470" s="5">
        <f t="shared" si="112"/>
        <v>0</v>
      </c>
      <c r="P1470" s="5">
        <f t="shared" si="113"/>
        <v>331090.04739323701</v>
      </c>
    </row>
    <row r="1471" spans="12:16" x14ac:dyDescent="0.2">
      <c r="L1471" s="21">
        <f t="shared" si="110"/>
        <v>0</v>
      </c>
      <c r="M1471" s="11">
        <v>14590000</v>
      </c>
      <c r="N1471" s="5">
        <f t="shared" si="111"/>
        <v>1864999.9999999634</v>
      </c>
      <c r="O1471" s="5">
        <f t="shared" si="112"/>
        <v>0</v>
      </c>
      <c r="P1471" s="5">
        <f t="shared" si="113"/>
        <v>333751.97472341073</v>
      </c>
    </row>
    <row r="1472" spans="12:16" x14ac:dyDescent="0.2">
      <c r="L1472" s="21">
        <f t="shared" si="110"/>
        <v>0</v>
      </c>
      <c r="M1472" s="11">
        <v>14600000</v>
      </c>
      <c r="N1472" s="5">
        <f t="shared" si="111"/>
        <v>1864999.9999999634</v>
      </c>
      <c r="O1472" s="5">
        <f t="shared" si="112"/>
        <v>0</v>
      </c>
      <c r="P1472" s="5">
        <f t="shared" si="113"/>
        <v>336413.90205358446</v>
      </c>
    </row>
    <row r="1473" spans="12:16" x14ac:dyDescent="0.2">
      <c r="L1473" s="21">
        <f t="shared" si="110"/>
        <v>0</v>
      </c>
      <c r="M1473" s="11">
        <v>14610000</v>
      </c>
      <c r="N1473" s="5">
        <f t="shared" si="111"/>
        <v>1864999.9999999634</v>
      </c>
      <c r="O1473" s="5">
        <f t="shared" si="112"/>
        <v>0</v>
      </c>
      <c r="P1473" s="5">
        <f t="shared" si="113"/>
        <v>339075.82938375819</v>
      </c>
    </row>
    <row r="1474" spans="12:16" x14ac:dyDescent="0.2">
      <c r="L1474" s="21">
        <f t="shared" si="110"/>
        <v>0</v>
      </c>
      <c r="M1474" s="11">
        <v>14620000</v>
      </c>
      <c r="N1474" s="5">
        <f t="shared" si="111"/>
        <v>1864999.9999999634</v>
      </c>
      <c r="O1474" s="5">
        <f t="shared" si="112"/>
        <v>0</v>
      </c>
      <c r="P1474" s="5">
        <f t="shared" si="113"/>
        <v>341737.75671393191</v>
      </c>
    </row>
    <row r="1475" spans="12:16" x14ac:dyDescent="0.2">
      <c r="L1475" s="21">
        <f t="shared" si="110"/>
        <v>0</v>
      </c>
      <c r="M1475" s="11">
        <v>14630000</v>
      </c>
      <c r="N1475" s="5">
        <f t="shared" si="111"/>
        <v>1864999.9999999634</v>
      </c>
      <c r="O1475" s="5">
        <f t="shared" si="112"/>
        <v>0</v>
      </c>
      <c r="P1475" s="5">
        <f t="shared" si="113"/>
        <v>344399.68404410564</v>
      </c>
    </row>
    <row r="1476" spans="12:16" x14ac:dyDescent="0.2">
      <c r="L1476" s="21">
        <f t="shared" si="110"/>
        <v>0</v>
      </c>
      <c r="M1476" s="11">
        <v>14640000</v>
      </c>
      <c r="N1476" s="5">
        <f t="shared" si="111"/>
        <v>1864999.9999999634</v>
      </c>
      <c r="O1476" s="5">
        <f t="shared" si="112"/>
        <v>0</v>
      </c>
      <c r="P1476" s="5">
        <f t="shared" si="113"/>
        <v>347061.61137427937</v>
      </c>
    </row>
    <row r="1477" spans="12:16" x14ac:dyDescent="0.2">
      <c r="L1477" s="21">
        <f t="shared" si="110"/>
        <v>0</v>
      </c>
      <c r="M1477" s="11">
        <v>14650000</v>
      </c>
      <c r="N1477" s="5">
        <f t="shared" si="111"/>
        <v>1864999.9999999634</v>
      </c>
      <c r="O1477" s="5">
        <f t="shared" si="112"/>
        <v>0</v>
      </c>
      <c r="P1477" s="5">
        <f t="shared" si="113"/>
        <v>349723.53870445309</v>
      </c>
    </row>
    <row r="1478" spans="12:16" x14ac:dyDescent="0.2">
      <c r="L1478" s="21">
        <f t="shared" si="110"/>
        <v>0</v>
      </c>
      <c r="M1478" s="11">
        <v>14660000</v>
      </c>
      <c r="N1478" s="5">
        <f t="shared" si="111"/>
        <v>1864999.9999999634</v>
      </c>
      <c r="O1478" s="5">
        <f t="shared" si="112"/>
        <v>0</v>
      </c>
      <c r="P1478" s="5">
        <f t="shared" si="113"/>
        <v>352385.46603462682</v>
      </c>
    </row>
    <row r="1479" spans="12:16" x14ac:dyDescent="0.2">
      <c r="L1479" s="21">
        <f t="shared" si="110"/>
        <v>0</v>
      </c>
      <c r="M1479" s="11">
        <v>14670000</v>
      </c>
      <c r="N1479" s="5">
        <f t="shared" si="111"/>
        <v>1864999.9999999634</v>
      </c>
      <c r="O1479" s="5">
        <f t="shared" si="112"/>
        <v>0</v>
      </c>
      <c r="P1479" s="5">
        <f t="shared" si="113"/>
        <v>355047.39336480055</v>
      </c>
    </row>
    <row r="1480" spans="12:16" x14ac:dyDescent="0.2">
      <c r="L1480" s="21">
        <f t="shared" si="110"/>
        <v>0</v>
      </c>
      <c r="M1480" s="11">
        <v>14680000</v>
      </c>
      <c r="N1480" s="5">
        <f t="shared" si="111"/>
        <v>1864999.9999999634</v>
      </c>
      <c r="O1480" s="5">
        <f t="shared" si="112"/>
        <v>0</v>
      </c>
      <c r="P1480" s="5">
        <f t="shared" si="113"/>
        <v>357709.32069497427</v>
      </c>
    </row>
    <row r="1481" spans="12:16" x14ac:dyDescent="0.2">
      <c r="L1481" s="21">
        <f t="shared" si="110"/>
        <v>0</v>
      </c>
      <c r="M1481" s="11">
        <v>14690000</v>
      </c>
      <c r="N1481" s="5">
        <f t="shared" si="111"/>
        <v>1864999.9999999634</v>
      </c>
      <c r="O1481" s="5">
        <f t="shared" si="112"/>
        <v>0</v>
      </c>
      <c r="P1481" s="5">
        <f t="shared" si="113"/>
        <v>360371.248025148</v>
      </c>
    </row>
    <row r="1482" spans="12:16" x14ac:dyDescent="0.2">
      <c r="L1482" s="21">
        <f t="shared" si="110"/>
        <v>0</v>
      </c>
      <c r="M1482" s="11">
        <v>14700000</v>
      </c>
      <c r="N1482" s="5">
        <f t="shared" si="111"/>
        <v>1864999.9999999634</v>
      </c>
      <c r="O1482" s="5">
        <f t="shared" si="112"/>
        <v>0</v>
      </c>
      <c r="P1482" s="5">
        <f t="shared" si="113"/>
        <v>363033.17535532173</v>
      </c>
    </row>
    <row r="1483" spans="12:16" x14ac:dyDescent="0.2">
      <c r="L1483" s="21">
        <f t="shared" si="110"/>
        <v>0</v>
      </c>
      <c r="M1483" s="11">
        <v>14710000</v>
      </c>
      <c r="N1483" s="5">
        <f t="shared" si="111"/>
        <v>1864999.9999999634</v>
      </c>
      <c r="O1483" s="5">
        <f t="shared" si="112"/>
        <v>0</v>
      </c>
      <c r="P1483" s="5">
        <f t="shared" si="113"/>
        <v>365695.10268549545</v>
      </c>
    </row>
    <row r="1484" spans="12:16" x14ac:dyDescent="0.2">
      <c r="L1484" s="21">
        <f t="shared" ref="L1484:L1547" si="114">IF(M1484&gt;I$17,0,IF(N1483&lt;0,IF(N1484&gt;0,M1484,0),0))</f>
        <v>0</v>
      </c>
      <c r="M1484" s="11">
        <v>14720000</v>
      </c>
      <c r="N1484" s="5">
        <f t="shared" si="111"/>
        <v>1864999.9999999634</v>
      </c>
      <c r="O1484" s="5">
        <f t="shared" si="112"/>
        <v>0</v>
      </c>
      <c r="P1484" s="5">
        <f t="shared" si="113"/>
        <v>368357.03001566918</v>
      </c>
    </row>
    <row r="1485" spans="12:16" x14ac:dyDescent="0.2">
      <c r="L1485" s="21">
        <f t="shared" si="114"/>
        <v>0</v>
      </c>
      <c r="M1485" s="11">
        <v>14730000</v>
      </c>
      <c r="N1485" s="5">
        <f t="shared" ref="N1485:N1548" si="115">IF((I$17+1)&lt;=M1485,NA(),N1484+O1485)</f>
        <v>1864999.9999999634</v>
      </c>
      <c r="O1485" s="5">
        <f t="shared" ref="O1485:O1548" si="116">IF(M1485&gt;I$17,NA(),IF(M1485&lt;=G$24,N$5,IF(M1485&lt;=G$25,N$6,IF(M1485&lt;=G$26,N$7,N$8))))</f>
        <v>0</v>
      </c>
      <c r="P1485" s="5">
        <f t="shared" ref="P1485:P1548" si="117">IF(M1485&gt;I$17,NA(),P1484+R$14)</f>
        <v>371018.95734584291</v>
      </c>
    </row>
    <row r="1486" spans="12:16" x14ac:dyDescent="0.2">
      <c r="L1486" s="21">
        <f t="shared" si="114"/>
        <v>0</v>
      </c>
      <c r="M1486" s="11">
        <v>14740000</v>
      </c>
      <c r="N1486" s="5">
        <f t="shared" si="115"/>
        <v>1864999.9999999634</v>
      </c>
      <c r="O1486" s="5">
        <f t="shared" si="116"/>
        <v>0</v>
      </c>
      <c r="P1486" s="5">
        <f t="shared" si="117"/>
        <v>373680.88467601663</v>
      </c>
    </row>
    <row r="1487" spans="12:16" x14ac:dyDescent="0.2">
      <c r="L1487" s="21">
        <f t="shared" si="114"/>
        <v>0</v>
      </c>
      <c r="M1487" s="11">
        <v>14750000</v>
      </c>
      <c r="N1487" s="5">
        <f t="shared" si="115"/>
        <v>1864999.9999999634</v>
      </c>
      <c r="O1487" s="5">
        <f t="shared" si="116"/>
        <v>0</v>
      </c>
      <c r="P1487" s="5">
        <f t="shared" si="117"/>
        <v>376342.81200619036</v>
      </c>
    </row>
    <row r="1488" spans="12:16" x14ac:dyDescent="0.2">
      <c r="L1488" s="21">
        <f t="shared" si="114"/>
        <v>0</v>
      </c>
      <c r="M1488" s="11">
        <v>14760000</v>
      </c>
      <c r="N1488" s="5">
        <f t="shared" si="115"/>
        <v>1864999.9999999634</v>
      </c>
      <c r="O1488" s="5">
        <f t="shared" si="116"/>
        <v>0</v>
      </c>
      <c r="P1488" s="5">
        <f t="shared" si="117"/>
        <v>379004.73933636409</v>
      </c>
    </row>
    <row r="1489" spans="12:16" x14ac:dyDescent="0.2">
      <c r="L1489" s="21">
        <f t="shared" si="114"/>
        <v>0</v>
      </c>
      <c r="M1489" s="11">
        <v>14770000</v>
      </c>
      <c r="N1489" s="5">
        <f t="shared" si="115"/>
        <v>1864999.9999999634</v>
      </c>
      <c r="O1489" s="5">
        <f t="shared" si="116"/>
        <v>0</v>
      </c>
      <c r="P1489" s="5">
        <f t="shared" si="117"/>
        <v>381666.66666653781</v>
      </c>
    </row>
    <row r="1490" spans="12:16" x14ac:dyDescent="0.2">
      <c r="L1490" s="21">
        <f t="shared" si="114"/>
        <v>0</v>
      </c>
      <c r="M1490" s="11">
        <v>14780000</v>
      </c>
      <c r="N1490" s="5">
        <f t="shared" si="115"/>
        <v>1864999.9999999634</v>
      </c>
      <c r="O1490" s="5">
        <f t="shared" si="116"/>
        <v>0</v>
      </c>
      <c r="P1490" s="5">
        <f t="shared" si="117"/>
        <v>384328.59399671154</v>
      </c>
    </row>
    <row r="1491" spans="12:16" x14ac:dyDescent="0.2">
      <c r="L1491" s="21">
        <f t="shared" si="114"/>
        <v>0</v>
      </c>
      <c r="M1491" s="11">
        <v>14790000</v>
      </c>
      <c r="N1491" s="5">
        <f t="shared" si="115"/>
        <v>1864999.9999999634</v>
      </c>
      <c r="O1491" s="5">
        <f t="shared" si="116"/>
        <v>0</v>
      </c>
      <c r="P1491" s="5">
        <f t="shared" si="117"/>
        <v>386990.52132688527</v>
      </c>
    </row>
    <row r="1492" spans="12:16" x14ac:dyDescent="0.2">
      <c r="L1492" s="21">
        <f t="shared" si="114"/>
        <v>0</v>
      </c>
      <c r="M1492" s="11">
        <v>14800000</v>
      </c>
      <c r="N1492" s="5">
        <f t="shared" si="115"/>
        <v>1864999.9999999634</v>
      </c>
      <c r="O1492" s="5">
        <f t="shared" si="116"/>
        <v>0</v>
      </c>
      <c r="P1492" s="5">
        <f t="shared" si="117"/>
        <v>389652.44865705899</v>
      </c>
    </row>
    <row r="1493" spans="12:16" x14ac:dyDescent="0.2">
      <c r="L1493" s="21">
        <f t="shared" si="114"/>
        <v>0</v>
      </c>
      <c r="M1493" s="11">
        <v>14810000</v>
      </c>
      <c r="N1493" s="5">
        <f t="shared" si="115"/>
        <v>1864999.9999999634</v>
      </c>
      <c r="O1493" s="5">
        <f t="shared" si="116"/>
        <v>0</v>
      </c>
      <c r="P1493" s="5">
        <f t="shared" si="117"/>
        <v>392314.37598723272</v>
      </c>
    </row>
    <row r="1494" spans="12:16" x14ac:dyDescent="0.2">
      <c r="L1494" s="21">
        <f t="shared" si="114"/>
        <v>0</v>
      </c>
      <c r="M1494" s="11">
        <v>14820000</v>
      </c>
      <c r="N1494" s="5">
        <f t="shared" si="115"/>
        <v>1864999.9999999634</v>
      </c>
      <c r="O1494" s="5">
        <f t="shared" si="116"/>
        <v>0</v>
      </c>
      <c r="P1494" s="5">
        <f t="shared" si="117"/>
        <v>394976.30331740645</v>
      </c>
    </row>
    <row r="1495" spans="12:16" x14ac:dyDescent="0.2">
      <c r="L1495" s="21">
        <f t="shared" si="114"/>
        <v>0</v>
      </c>
      <c r="M1495" s="11">
        <v>14830000</v>
      </c>
      <c r="N1495" s="5">
        <f t="shared" si="115"/>
        <v>1864999.9999999634</v>
      </c>
      <c r="O1495" s="5">
        <f t="shared" si="116"/>
        <v>0</v>
      </c>
      <c r="P1495" s="5">
        <f t="shared" si="117"/>
        <v>397638.23064758017</v>
      </c>
    </row>
    <row r="1496" spans="12:16" x14ac:dyDescent="0.2">
      <c r="L1496" s="21">
        <f t="shared" si="114"/>
        <v>0</v>
      </c>
      <c r="M1496" s="11">
        <v>14840000</v>
      </c>
      <c r="N1496" s="5">
        <f t="shared" si="115"/>
        <v>1864999.9999999634</v>
      </c>
      <c r="O1496" s="5">
        <f t="shared" si="116"/>
        <v>0</v>
      </c>
      <c r="P1496" s="5">
        <f t="shared" si="117"/>
        <v>400300.1579777539</v>
      </c>
    </row>
    <row r="1497" spans="12:16" x14ac:dyDescent="0.2">
      <c r="L1497" s="21">
        <f t="shared" si="114"/>
        <v>0</v>
      </c>
      <c r="M1497" s="11">
        <v>14850000</v>
      </c>
      <c r="N1497" s="5">
        <f t="shared" si="115"/>
        <v>1864999.9999999634</v>
      </c>
      <c r="O1497" s="5">
        <f t="shared" si="116"/>
        <v>0</v>
      </c>
      <c r="P1497" s="5">
        <f t="shared" si="117"/>
        <v>402962.08530792763</v>
      </c>
    </row>
    <row r="1498" spans="12:16" x14ac:dyDescent="0.2">
      <c r="L1498" s="21">
        <f t="shared" si="114"/>
        <v>0</v>
      </c>
      <c r="M1498" s="11">
        <v>14860000</v>
      </c>
      <c r="N1498" s="5">
        <f t="shared" si="115"/>
        <v>1864999.9999999634</v>
      </c>
      <c r="O1498" s="5">
        <f t="shared" si="116"/>
        <v>0</v>
      </c>
      <c r="P1498" s="5">
        <f t="shared" si="117"/>
        <v>405624.01263810135</v>
      </c>
    </row>
    <row r="1499" spans="12:16" x14ac:dyDescent="0.2">
      <c r="L1499" s="21">
        <f t="shared" si="114"/>
        <v>0</v>
      </c>
      <c r="M1499" s="11">
        <v>14870000</v>
      </c>
      <c r="N1499" s="5">
        <f t="shared" si="115"/>
        <v>1864999.9999999634</v>
      </c>
      <c r="O1499" s="5">
        <f t="shared" si="116"/>
        <v>0</v>
      </c>
      <c r="P1499" s="5">
        <f t="shared" si="117"/>
        <v>408285.93996827508</v>
      </c>
    </row>
    <row r="1500" spans="12:16" x14ac:dyDescent="0.2">
      <c r="L1500" s="21">
        <f t="shared" si="114"/>
        <v>0</v>
      </c>
      <c r="M1500" s="11">
        <v>14880000</v>
      </c>
      <c r="N1500" s="5">
        <f t="shared" si="115"/>
        <v>1864999.9999999634</v>
      </c>
      <c r="O1500" s="5">
        <f t="shared" si="116"/>
        <v>0</v>
      </c>
      <c r="P1500" s="5">
        <f t="shared" si="117"/>
        <v>410947.86729844881</v>
      </c>
    </row>
    <row r="1501" spans="12:16" x14ac:dyDescent="0.2">
      <c r="L1501" s="21">
        <f t="shared" si="114"/>
        <v>0</v>
      </c>
      <c r="M1501" s="11">
        <v>14890000</v>
      </c>
      <c r="N1501" s="5">
        <f t="shared" si="115"/>
        <v>1864999.9999999634</v>
      </c>
      <c r="O1501" s="5">
        <f t="shared" si="116"/>
        <v>0</v>
      </c>
      <c r="P1501" s="5">
        <f t="shared" si="117"/>
        <v>413609.79462862253</v>
      </c>
    </row>
    <row r="1502" spans="12:16" x14ac:dyDescent="0.2">
      <c r="L1502" s="21">
        <f t="shared" si="114"/>
        <v>0</v>
      </c>
      <c r="M1502" s="11">
        <v>14900000</v>
      </c>
      <c r="N1502" s="5">
        <f t="shared" si="115"/>
        <v>1864999.9999999634</v>
      </c>
      <c r="O1502" s="5">
        <f t="shared" si="116"/>
        <v>0</v>
      </c>
      <c r="P1502" s="5">
        <f t="shared" si="117"/>
        <v>416271.72195879626</v>
      </c>
    </row>
    <row r="1503" spans="12:16" x14ac:dyDescent="0.2">
      <c r="L1503" s="21">
        <f t="shared" si="114"/>
        <v>0</v>
      </c>
      <c r="M1503" s="11">
        <v>14910000</v>
      </c>
      <c r="N1503" s="5">
        <f t="shared" si="115"/>
        <v>1864999.9999999634</v>
      </c>
      <c r="O1503" s="5">
        <f t="shared" si="116"/>
        <v>0</v>
      </c>
      <c r="P1503" s="5">
        <f t="shared" si="117"/>
        <v>418933.64928896999</v>
      </c>
    </row>
    <row r="1504" spans="12:16" x14ac:dyDescent="0.2">
      <c r="L1504" s="21">
        <f t="shared" si="114"/>
        <v>0</v>
      </c>
      <c r="M1504" s="11">
        <v>14920000</v>
      </c>
      <c r="N1504" s="5">
        <f t="shared" si="115"/>
        <v>1864999.9999999634</v>
      </c>
      <c r="O1504" s="5">
        <f t="shared" si="116"/>
        <v>0</v>
      </c>
      <c r="P1504" s="5">
        <f t="shared" si="117"/>
        <v>421595.57661914371</v>
      </c>
    </row>
    <row r="1505" spans="12:16" x14ac:dyDescent="0.2">
      <c r="L1505" s="21">
        <f t="shared" si="114"/>
        <v>0</v>
      </c>
      <c r="M1505" s="11">
        <v>14930000</v>
      </c>
      <c r="N1505" s="5">
        <f t="shared" si="115"/>
        <v>1864999.9999999634</v>
      </c>
      <c r="O1505" s="5">
        <f t="shared" si="116"/>
        <v>0</v>
      </c>
      <c r="P1505" s="5">
        <f t="shared" si="117"/>
        <v>424257.50394931744</v>
      </c>
    </row>
    <row r="1506" spans="12:16" x14ac:dyDescent="0.2">
      <c r="L1506" s="21">
        <f t="shared" si="114"/>
        <v>0</v>
      </c>
      <c r="M1506" s="11">
        <v>14940000</v>
      </c>
      <c r="N1506" s="5">
        <f t="shared" si="115"/>
        <v>1864999.9999999634</v>
      </c>
      <c r="O1506" s="5">
        <f t="shared" si="116"/>
        <v>0</v>
      </c>
      <c r="P1506" s="5">
        <f t="shared" si="117"/>
        <v>426919.43127949117</v>
      </c>
    </row>
    <row r="1507" spans="12:16" x14ac:dyDescent="0.2">
      <c r="L1507" s="21">
        <f t="shared" si="114"/>
        <v>0</v>
      </c>
      <c r="M1507" s="11">
        <v>14950000</v>
      </c>
      <c r="N1507" s="5">
        <f t="shared" si="115"/>
        <v>1864999.9999999634</v>
      </c>
      <c r="O1507" s="5">
        <f t="shared" si="116"/>
        <v>0</v>
      </c>
      <c r="P1507" s="5">
        <f t="shared" si="117"/>
        <v>429581.35860966489</v>
      </c>
    </row>
    <row r="1508" spans="12:16" x14ac:dyDescent="0.2">
      <c r="L1508" s="21">
        <f t="shared" si="114"/>
        <v>0</v>
      </c>
      <c r="M1508" s="11">
        <v>14960000</v>
      </c>
      <c r="N1508" s="5">
        <f t="shared" si="115"/>
        <v>1864999.9999999634</v>
      </c>
      <c r="O1508" s="5">
        <f t="shared" si="116"/>
        <v>0</v>
      </c>
      <c r="P1508" s="5">
        <f t="shared" si="117"/>
        <v>432243.28593983862</v>
      </c>
    </row>
    <row r="1509" spans="12:16" x14ac:dyDescent="0.2">
      <c r="L1509" s="21">
        <f t="shared" si="114"/>
        <v>0</v>
      </c>
      <c r="M1509" s="11">
        <v>14970000</v>
      </c>
      <c r="N1509" s="5">
        <f t="shared" si="115"/>
        <v>1864999.9999999634</v>
      </c>
      <c r="O1509" s="5">
        <f t="shared" si="116"/>
        <v>0</v>
      </c>
      <c r="P1509" s="5">
        <f t="shared" si="117"/>
        <v>434905.21327001235</v>
      </c>
    </row>
    <row r="1510" spans="12:16" x14ac:dyDescent="0.2">
      <c r="L1510" s="21">
        <f t="shared" si="114"/>
        <v>0</v>
      </c>
      <c r="M1510" s="11">
        <v>14980000</v>
      </c>
      <c r="N1510" s="5">
        <f t="shared" si="115"/>
        <v>1864999.9999999634</v>
      </c>
      <c r="O1510" s="5">
        <f t="shared" si="116"/>
        <v>0</v>
      </c>
      <c r="P1510" s="5">
        <f t="shared" si="117"/>
        <v>437567.14060018607</v>
      </c>
    </row>
    <row r="1511" spans="12:16" x14ac:dyDescent="0.2">
      <c r="L1511" s="21">
        <f t="shared" si="114"/>
        <v>0</v>
      </c>
      <c r="M1511" s="11">
        <v>14990000</v>
      </c>
      <c r="N1511" s="5">
        <f t="shared" si="115"/>
        <v>1864999.9999999634</v>
      </c>
      <c r="O1511" s="5">
        <f t="shared" si="116"/>
        <v>0</v>
      </c>
      <c r="P1511" s="5">
        <f t="shared" si="117"/>
        <v>440229.0679303598</v>
      </c>
    </row>
    <row r="1512" spans="12:16" x14ac:dyDescent="0.2">
      <c r="L1512" s="21">
        <f t="shared" si="114"/>
        <v>0</v>
      </c>
      <c r="M1512" s="11">
        <v>15000000</v>
      </c>
      <c r="N1512" s="5">
        <f t="shared" si="115"/>
        <v>1864999.9999999634</v>
      </c>
      <c r="O1512" s="5">
        <f t="shared" si="116"/>
        <v>0</v>
      </c>
      <c r="P1512" s="5">
        <f t="shared" si="117"/>
        <v>442890.99526053353</v>
      </c>
    </row>
    <row r="1513" spans="12:16" x14ac:dyDescent="0.2">
      <c r="L1513" s="21">
        <f t="shared" si="114"/>
        <v>0</v>
      </c>
      <c r="M1513" s="11">
        <v>15010000</v>
      </c>
      <c r="N1513" s="5">
        <f t="shared" si="115"/>
        <v>1864999.9999999634</v>
      </c>
      <c r="O1513" s="5">
        <f t="shared" si="116"/>
        <v>0</v>
      </c>
      <c r="P1513" s="5">
        <f t="shared" si="117"/>
        <v>445552.92259070725</v>
      </c>
    </row>
    <row r="1514" spans="12:16" x14ac:dyDescent="0.2">
      <c r="L1514" s="21">
        <f t="shared" si="114"/>
        <v>0</v>
      </c>
      <c r="M1514" s="11">
        <v>15020000</v>
      </c>
      <c r="N1514" s="5">
        <f t="shared" si="115"/>
        <v>1864999.9999999634</v>
      </c>
      <c r="O1514" s="5">
        <f t="shared" si="116"/>
        <v>0</v>
      </c>
      <c r="P1514" s="5">
        <f t="shared" si="117"/>
        <v>448214.84992088098</v>
      </c>
    </row>
    <row r="1515" spans="12:16" x14ac:dyDescent="0.2">
      <c r="L1515" s="21">
        <f t="shared" si="114"/>
        <v>0</v>
      </c>
      <c r="M1515" s="11">
        <v>15030000</v>
      </c>
      <c r="N1515" s="5">
        <f t="shared" si="115"/>
        <v>1864999.9999999634</v>
      </c>
      <c r="O1515" s="5">
        <f t="shared" si="116"/>
        <v>0</v>
      </c>
      <c r="P1515" s="5">
        <f t="shared" si="117"/>
        <v>450876.77725105471</v>
      </c>
    </row>
    <row r="1516" spans="12:16" x14ac:dyDescent="0.2">
      <c r="L1516" s="21">
        <f t="shared" si="114"/>
        <v>0</v>
      </c>
      <c r="M1516" s="11">
        <v>15040000</v>
      </c>
      <c r="N1516" s="5">
        <f t="shared" si="115"/>
        <v>1864999.9999999634</v>
      </c>
      <c r="O1516" s="5">
        <f t="shared" si="116"/>
        <v>0</v>
      </c>
      <c r="P1516" s="5">
        <f t="shared" si="117"/>
        <v>453538.70458122843</v>
      </c>
    </row>
    <row r="1517" spans="12:16" x14ac:dyDescent="0.2">
      <c r="L1517" s="21">
        <f t="shared" si="114"/>
        <v>0</v>
      </c>
      <c r="M1517" s="11">
        <v>15050000</v>
      </c>
      <c r="N1517" s="5">
        <f t="shared" si="115"/>
        <v>1864999.9999999634</v>
      </c>
      <c r="O1517" s="5">
        <f t="shared" si="116"/>
        <v>0</v>
      </c>
      <c r="P1517" s="5">
        <f t="shared" si="117"/>
        <v>456200.63191140216</v>
      </c>
    </row>
    <row r="1518" spans="12:16" x14ac:dyDescent="0.2">
      <c r="L1518" s="21">
        <f t="shared" si="114"/>
        <v>0</v>
      </c>
      <c r="M1518" s="11">
        <v>15060000</v>
      </c>
      <c r="N1518" s="5">
        <f t="shared" si="115"/>
        <v>1864999.9999999634</v>
      </c>
      <c r="O1518" s="5">
        <f t="shared" si="116"/>
        <v>0</v>
      </c>
      <c r="P1518" s="5">
        <f t="shared" si="117"/>
        <v>458862.55924157589</v>
      </c>
    </row>
    <row r="1519" spans="12:16" x14ac:dyDescent="0.2">
      <c r="L1519" s="21">
        <f t="shared" si="114"/>
        <v>0</v>
      </c>
      <c r="M1519" s="11">
        <v>15070000</v>
      </c>
      <c r="N1519" s="5">
        <f t="shared" si="115"/>
        <v>1864999.9999999634</v>
      </c>
      <c r="O1519" s="5">
        <f t="shared" si="116"/>
        <v>0</v>
      </c>
      <c r="P1519" s="5">
        <f t="shared" si="117"/>
        <v>461524.48657174961</v>
      </c>
    </row>
    <row r="1520" spans="12:16" x14ac:dyDescent="0.2">
      <c r="L1520" s="21">
        <f t="shared" si="114"/>
        <v>0</v>
      </c>
      <c r="M1520" s="11">
        <v>15080000</v>
      </c>
      <c r="N1520" s="5">
        <f t="shared" si="115"/>
        <v>1864999.9999999634</v>
      </c>
      <c r="O1520" s="5">
        <f t="shared" si="116"/>
        <v>0</v>
      </c>
      <c r="P1520" s="5">
        <f t="shared" si="117"/>
        <v>464186.41390192334</v>
      </c>
    </row>
    <row r="1521" spans="12:16" x14ac:dyDescent="0.2">
      <c r="L1521" s="21">
        <f t="shared" si="114"/>
        <v>0</v>
      </c>
      <c r="M1521" s="11">
        <v>15090000</v>
      </c>
      <c r="N1521" s="5">
        <f t="shared" si="115"/>
        <v>1864999.9999999634</v>
      </c>
      <c r="O1521" s="5">
        <f t="shared" si="116"/>
        <v>0</v>
      </c>
      <c r="P1521" s="5">
        <f t="shared" si="117"/>
        <v>466848.34123209707</v>
      </c>
    </row>
    <row r="1522" spans="12:16" x14ac:dyDescent="0.2">
      <c r="L1522" s="21">
        <f t="shared" si="114"/>
        <v>0</v>
      </c>
      <c r="M1522" s="11">
        <v>15100000</v>
      </c>
      <c r="N1522" s="5">
        <f t="shared" si="115"/>
        <v>1864999.9999999634</v>
      </c>
      <c r="O1522" s="5">
        <f t="shared" si="116"/>
        <v>0</v>
      </c>
      <c r="P1522" s="5">
        <f t="shared" si="117"/>
        <v>469510.26856227079</v>
      </c>
    </row>
    <row r="1523" spans="12:16" x14ac:dyDescent="0.2">
      <c r="L1523" s="21">
        <f t="shared" si="114"/>
        <v>0</v>
      </c>
      <c r="M1523" s="11">
        <v>15110000</v>
      </c>
      <c r="N1523" s="5">
        <f t="shared" si="115"/>
        <v>1864999.9999999634</v>
      </c>
      <c r="O1523" s="5">
        <f t="shared" si="116"/>
        <v>0</v>
      </c>
      <c r="P1523" s="5">
        <f t="shared" si="117"/>
        <v>472172.19589244452</v>
      </c>
    </row>
    <row r="1524" spans="12:16" x14ac:dyDescent="0.2">
      <c r="L1524" s="21">
        <f t="shared" si="114"/>
        <v>0</v>
      </c>
      <c r="M1524" s="11">
        <v>15120000</v>
      </c>
      <c r="N1524" s="5">
        <f t="shared" si="115"/>
        <v>1864999.9999999634</v>
      </c>
      <c r="O1524" s="5">
        <f t="shared" si="116"/>
        <v>0</v>
      </c>
      <c r="P1524" s="5">
        <f t="shared" si="117"/>
        <v>474834.12322261825</v>
      </c>
    </row>
    <row r="1525" spans="12:16" x14ac:dyDescent="0.2">
      <c r="L1525" s="21">
        <f t="shared" si="114"/>
        <v>0</v>
      </c>
      <c r="M1525" s="11">
        <v>15130000</v>
      </c>
      <c r="N1525" s="5">
        <f t="shared" si="115"/>
        <v>1864999.9999999634</v>
      </c>
      <c r="O1525" s="5">
        <f t="shared" si="116"/>
        <v>0</v>
      </c>
      <c r="P1525" s="5">
        <f t="shared" si="117"/>
        <v>477496.05055279197</v>
      </c>
    </row>
    <row r="1526" spans="12:16" x14ac:dyDescent="0.2">
      <c r="L1526" s="21">
        <f t="shared" si="114"/>
        <v>0</v>
      </c>
      <c r="M1526" s="11">
        <v>15140000</v>
      </c>
      <c r="N1526" s="5">
        <f t="shared" si="115"/>
        <v>1864999.9999999634</v>
      </c>
      <c r="O1526" s="5">
        <f t="shared" si="116"/>
        <v>0</v>
      </c>
      <c r="P1526" s="5">
        <f t="shared" si="117"/>
        <v>480157.9778829657</v>
      </c>
    </row>
    <row r="1527" spans="12:16" x14ac:dyDescent="0.2">
      <c r="L1527" s="21">
        <f t="shared" si="114"/>
        <v>0</v>
      </c>
      <c r="M1527" s="11">
        <v>15150000</v>
      </c>
      <c r="N1527" s="5">
        <f t="shared" si="115"/>
        <v>1864999.9999999634</v>
      </c>
      <c r="O1527" s="5">
        <f t="shared" si="116"/>
        <v>0</v>
      </c>
      <c r="P1527" s="5">
        <f t="shared" si="117"/>
        <v>482819.90521313943</v>
      </c>
    </row>
    <row r="1528" spans="12:16" x14ac:dyDescent="0.2">
      <c r="L1528" s="21">
        <f t="shared" si="114"/>
        <v>0</v>
      </c>
      <c r="M1528" s="11">
        <v>15160000</v>
      </c>
      <c r="N1528" s="5">
        <f t="shared" si="115"/>
        <v>1864999.9999999634</v>
      </c>
      <c r="O1528" s="5">
        <f t="shared" si="116"/>
        <v>0</v>
      </c>
      <c r="P1528" s="5">
        <f t="shared" si="117"/>
        <v>485481.83254331315</v>
      </c>
    </row>
    <row r="1529" spans="12:16" x14ac:dyDescent="0.2">
      <c r="L1529" s="21">
        <f t="shared" si="114"/>
        <v>0</v>
      </c>
      <c r="M1529" s="11">
        <v>15170000</v>
      </c>
      <c r="N1529" s="5">
        <f t="shared" si="115"/>
        <v>1864999.9999999634</v>
      </c>
      <c r="O1529" s="5">
        <f t="shared" si="116"/>
        <v>0</v>
      </c>
      <c r="P1529" s="5">
        <f t="shared" si="117"/>
        <v>488143.75987348688</v>
      </c>
    </row>
    <row r="1530" spans="12:16" x14ac:dyDescent="0.2">
      <c r="L1530" s="21">
        <f t="shared" si="114"/>
        <v>0</v>
      </c>
      <c r="M1530" s="11">
        <v>15180000</v>
      </c>
      <c r="N1530" s="5">
        <f t="shared" si="115"/>
        <v>1864999.9999999634</v>
      </c>
      <c r="O1530" s="5">
        <f t="shared" si="116"/>
        <v>0</v>
      </c>
      <c r="P1530" s="5">
        <f t="shared" si="117"/>
        <v>490805.68720366061</v>
      </c>
    </row>
    <row r="1531" spans="12:16" x14ac:dyDescent="0.2">
      <c r="L1531" s="21">
        <f t="shared" si="114"/>
        <v>0</v>
      </c>
      <c r="M1531" s="11">
        <v>15190000</v>
      </c>
      <c r="N1531" s="5">
        <f t="shared" si="115"/>
        <v>1864999.9999999634</v>
      </c>
      <c r="O1531" s="5">
        <f t="shared" si="116"/>
        <v>0</v>
      </c>
      <c r="P1531" s="5">
        <f t="shared" si="117"/>
        <v>493467.61453383433</v>
      </c>
    </row>
    <row r="1532" spans="12:16" x14ac:dyDescent="0.2">
      <c r="L1532" s="21">
        <f t="shared" si="114"/>
        <v>0</v>
      </c>
      <c r="M1532" s="11">
        <v>15200000</v>
      </c>
      <c r="N1532" s="5">
        <f t="shared" si="115"/>
        <v>1864999.9999999634</v>
      </c>
      <c r="O1532" s="5">
        <f t="shared" si="116"/>
        <v>0</v>
      </c>
      <c r="P1532" s="5">
        <f t="shared" si="117"/>
        <v>496129.54186400806</v>
      </c>
    </row>
    <row r="1533" spans="12:16" x14ac:dyDescent="0.2">
      <c r="L1533" s="21">
        <f t="shared" si="114"/>
        <v>0</v>
      </c>
      <c r="M1533" s="11">
        <v>15210000</v>
      </c>
      <c r="N1533" s="5">
        <f t="shared" si="115"/>
        <v>1864999.9999999634</v>
      </c>
      <c r="O1533" s="5">
        <f t="shared" si="116"/>
        <v>0</v>
      </c>
      <c r="P1533" s="5">
        <f t="shared" si="117"/>
        <v>498791.46919418179</v>
      </c>
    </row>
    <row r="1534" spans="12:16" x14ac:dyDescent="0.2">
      <c r="L1534" s="21">
        <f t="shared" si="114"/>
        <v>0</v>
      </c>
      <c r="M1534" s="11">
        <v>15220000</v>
      </c>
      <c r="N1534" s="5">
        <f t="shared" si="115"/>
        <v>1864999.9999999634</v>
      </c>
      <c r="O1534" s="5">
        <f t="shared" si="116"/>
        <v>0</v>
      </c>
      <c r="P1534" s="5">
        <f t="shared" si="117"/>
        <v>501453.39652435551</v>
      </c>
    </row>
    <row r="1535" spans="12:16" x14ac:dyDescent="0.2">
      <c r="L1535" s="21">
        <f t="shared" si="114"/>
        <v>0</v>
      </c>
      <c r="M1535" s="11">
        <v>15230000</v>
      </c>
      <c r="N1535" s="5">
        <f t="shared" si="115"/>
        <v>1864999.9999999634</v>
      </c>
      <c r="O1535" s="5">
        <f t="shared" si="116"/>
        <v>0</v>
      </c>
      <c r="P1535" s="5">
        <f t="shared" si="117"/>
        <v>504115.32385452924</v>
      </c>
    </row>
    <row r="1536" spans="12:16" x14ac:dyDescent="0.2">
      <c r="L1536" s="21">
        <f t="shared" si="114"/>
        <v>0</v>
      </c>
      <c r="M1536" s="11">
        <v>15240000</v>
      </c>
      <c r="N1536" s="5">
        <f t="shared" si="115"/>
        <v>1864999.9999999634</v>
      </c>
      <c r="O1536" s="5">
        <f t="shared" si="116"/>
        <v>0</v>
      </c>
      <c r="P1536" s="5">
        <f t="shared" si="117"/>
        <v>506777.25118470297</v>
      </c>
    </row>
    <row r="1537" spans="12:16" x14ac:dyDescent="0.2">
      <c r="L1537" s="21">
        <f t="shared" si="114"/>
        <v>0</v>
      </c>
      <c r="M1537" s="11">
        <v>15250000</v>
      </c>
      <c r="N1537" s="5">
        <f t="shared" si="115"/>
        <v>1864999.9999999634</v>
      </c>
      <c r="O1537" s="5">
        <f t="shared" si="116"/>
        <v>0</v>
      </c>
      <c r="P1537" s="5">
        <f t="shared" si="117"/>
        <v>509439.17851487669</v>
      </c>
    </row>
    <row r="1538" spans="12:16" x14ac:dyDescent="0.2">
      <c r="L1538" s="21">
        <f t="shared" si="114"/>
        <v>0</v>
      </c>
      <c r="M1538" s="11">
        <v>15260000</v>
      </c>
      <c r="N1538" s="5">
        <f t="shared" si="115"/>
        <v>1864999.9999999634</v>
      </c>
      <c r="O1538" s="5">
        <f t="shared" si="116"/>
        <v>0</v>
      </c>
      <c r="P1538" s="5">
        <f t="shared" si="117"/>
        <v>512101.10584505042</v>
      </c>
    </row>
    <row r="1539" spans="12:16" x14ac:dyDescent="0.2">
      <c r="L1539" s="21">
        <f t="shared" si="114"/>
        <v>0</v>
      </c>
      <c r="M1539" s="11">
        <v>15270000</v>
      </c>
      <c r="N1539" s="5">
        <f t="shared" si="115"/>
        <v>1864999.9999999634</v>
      </c>
      <c r="O1539" s="5">
        <f t="shared" si="116"/>
        <v>0</v>
      </c>
      <c r="P1539" s="5">
        <f t="shared" si="117"/>
        <v>514763.03317522415</v>
      </c>
    </row>
    <row r="1540" spans="12:16" x14ac:dyDescent="0.2">
      <c r="L1540" s="21">
        <f t="shared" si="114"/>
        <v>0</v>
      </c>
      <c r="M1540" s="11">
        <v>15280000</v>
      </c>
      <c r="N1540" s="5">
        <f t="shared" si="115"/>
        <v>1864999.9999999634</v>
      </c>
      <c r="O1540" s="5">
        <f t="shared" si="116"/>
        <v>0</v>
      </c>
      <c r="P1540" s="5">
        <f t="shared" si="117"/>
        <v>517424.96050539787</v>
      </c>
    </row>
    <row r="1541" spans="12:16" x14ac:dyDescent="0.2">
      <c r="L1541" s="21">
        <f t="shared" si="114"/>
        <v>0</v>
      </c>
      <c r="M1541" s="11">
        <v>15290000</v>
      </c>
      <c r="N1541" s="5">
        <f t="shared" si="115"/>
        <v>1864999.9999999634</v>
      </c>
      <c r="O1541" s="5">
        <f t="shared" si="116"/>
        <v>0</v>
      </c>
      <c r="P1541" s="5">
        <f t="shared" si="117"/>
        <v>520086.8878355716</v>
      </c>
    </row>
    <row r="1542" spans="12:16" x14ac:dyDescent="0.2">
      <c r="L1542" s="21">
        <f t="shared" si="114"/>
        <v>0</v>
      </c>
      <c r="M1542" s="11">
        <v>15300000</v>
      </c>
      <c r="N1542" s="5">
        <f t="shared" si="115"/>
        <v>1864999.9999999634</v>
      </c>
      <c r="O1542" s="5">
        <f t="shared" si="116"/>
        <v>0</v>
      </c>
      <c r="P1542" s="5">
        <f t="shared" si="117"/>
        <v>522748.81516574533</v>
      </c>
    </row>
    <row r="1543" spans="12:16" x14ac:dyDescent="0.2">
      <c r="L1543" s="21">
        <f t="shared" si="114"/>
        <v>0</v>
      </c>
      <c r="M1543" s="11">
        <v>15310000</v>
      </c>
      <c r="N1543" s="5">
        <f t="shared" si="115"/>
        <v>1864999.9999999634</v>
      </c>
      <c r="O1543" s="5">
        <f t="shared" si="116"/>
        <v>0</v>
      </c>
      <c r="P1543" s="5">
        <f t="shared" si="117"/>
        <v>525410.74249591911</v>
      </c>
    </row>
    <row r="1544" spans="12:16" x14ac:dyDescent="0.2">
      <c r="L1544" s="21">
        <f t="shared" si="114"/>
        <v>0</v>
      </c>
      <c r="M1544" s="11">
        <v>15320000</v>
      </c>
      <c r="N1544" s="5">
        <f t="shared" si="115"/>
        <v>1864999.9999999634</v>
      </c>
      <c r="O1544" s="5">
        <f t="shared" si="116"/>
        <v>0</v>
      </c>
      <c r="P1544" s="5">
        <f t="shared" si="117"/>
        <v>528072.6698260929</v>
      </c>
    </row>
    <row r="1545" spans="12:16" x14ac:dyDescent="0.2">
      <c r="L1545" s="21">
        <f t="shared" si="114"/>
        <v>0</v>
      </c>
      <c r="M1545" s="11">
        <v>15330000</v>
      </c>
      <c r="N1545" s="5">
        <f t="shared" si="115"/>
        <v>1864999.9999999634</v>
      </c>
      <c r="O1545" s="5">
        <f t="shared" si="116"/>
        <v>0</v>
      </c>
      <c r="P1545" s="5">
        <f t="shared" si="117"/>
        <v>530734.59715626668</v>
      </c>
    </row>
    <row r="1546" spans="12:16" x14ac:dyDescent="0.2">
      <c r="L1546" s="21">
        <f t="shared" si="114"/>
        <v>0</v>
      </c>
      <c r="M1546" s="11">
        <v>15340000</v>
      </c>
      <c r="N1546" s="5">
        <f t="shared" si="115"/>
        <v>1864999.9999999634</v>
      </c>
      <c r="O1546" s="5">
        <f t="shared" si="116"/>
        <v>0</v>
      </c>
      <c r="P1546" s="5">
        <f t="shared" si="117"/>
        <v>533396.52448644047</v>
      </c>
    </row>
    <row r="1547" spans="12:16" x14ac:dyDescent="0.2">
      <c r="L1547" s="21">
        <f t="shared" si="114"/>
        <v>0</v>
      </c>
      <c r="M1547" s="11">
        <v>15350000</v>
      </c>
      <c r="N1547" s="5">
        <f t="shared" si="115"/>
        <v>1864999.9999999634</v>
      </c>
      <c r="O1547" s="5">
        <f t="shared" si="116"/>
        <v>0</v>
      </c>
      <c r="P1547" s="5">
        <f t="shared" si="117"/>
        <v>536058.45181661425</v>
      </c>
    </row>
    <row r="1548" spans="12:16" x14ac:dyDescent="0.2">
      <c r="L1548" s="21">
        <f t="shared" ref="L1548:L1611" si="118">IF(M1548&gt;I$17,0,IF(N1547&lt;0,IF(N1548&gt;0,M1548,0),0))</f>
        <v>0</v>
      </c>
      <c r="M1548" s="11">
        <v>15360000</v>
      </c>
      <c r="N1548" s="5">
        <f t="shared" si="115"/>
        <v>1864999.9999999634</v>
      </c>
      <c r="O1548" s="5">
        <f t="shared" si="116"/>
        <v>0</v>
      </c>
      <c r="P1548" s="5">
        <f t="shared" si="117"/>
        <v>538720.37914678804</v>
      </c>
    </row>
    <row r="1549" spans="12:16" x14ac:dyDescent="0.2">
      <c r="L1549" s="21">
        <f t="shared" si="118"/>
        <v>0</v>
      </c>
      <c r="M1549" s="11">
        <v>15370000</v>
      </c>
      <c r="N1549" s="5">
        <f t="shared" ref="N1549:N1612" si="119">IF((I$17+1)&lt;=M1549,NA(),N1548+O1549)</f>
        <v>1864999.9999999634</v>
      </c>
      <c r="O1549" s="5">
        <f t="shared" ref="O1549:O1612" si="120">IF(M1549&gt;I$17,NA(),IF(M1549&lt;=G$24,N$5,IF(M1549&lt;=G$25,N$6,IF(M1549&lt;=G$26,N$7,N$8))))</f>
        <v>0</v>
      </c>
      <c r="P1549" s="5">
        <f t="shared" ref="P1549:P1612" si="121">IF(M1549&gt;I$17,NA(),P1548+R$14)</f>
        <v>541382.30647696182</v>
      </c>
    </row>
    <row r="1550" spans="12:16" x14ac:dyDescent="0.2">
      <c r="L1550" s="21">
        <f t="shared" si="118"/>
        <v>0</v>
      </c>
      <c r="M1550" s="11">
        <v>15380000</v>
      </c>
      <c r="N1550" s="5">
        <f t="shared" si="119"/>
        <v>1864999.9999999634</v>
      </c>
      <c r="O1550" s="5">
        <f t="shared" si="120"/>
        <v>0</v>
      </c>
      <c r="P1550" s="5">
        <f t="shared" si="121"/>
        <v>544044.23380713561</v>
      </c>
    </row>
    <row r="1551" spans="12:16" x14ac:dyDescent="0.2">
      <c r="L1551" s="21">
        <f t="shared" si="118"/>
        <v>0</v>
      </c>
      <c r="M1551" s="11">
        <v>15390000</v>
      </c>
      <c r="N1551" s="5">
        <f t="shared" si="119"/>
        <v>1864999.9999999634</v>
      </c>
      <c r="O1551" s="5">
        <f t="shared" si="120"/>
        <v>0</v>
      </c>
      <c r="P1551" s="5">
        <f t="shared" si="121"/>
        <v>546706.16113730939</v>
      </c>
    </row>
    <row r="1552" spans="12:16" x14ac:dyDescent="0.2">
      <c r="L1552" s="21">
        <f t="shared" si="118"/>
        <v>0</v>
      </c>
      <c r="M1552" s="11">
        <v>15400000</v>
      </c>
      <c r="N1552" s="5">
        <f t="shared" si="119"/>
        <v>1864999.9999999634</v>
      </c>
      <c r="O1552" s="5">
        <f t="shared" si="120"/>
        <v>0</v>
      </c>
      <c r="P1552" s="5">
        <f t="shared" si="121"/>
        <v>549368.08846748318</v>
      </c>
    </row>
    <row r="1553" spans="12:16" x14ac:dyDescent="0.2">
      <c r="L1553" s="21">
        <f t="shared" si="118"/>
        <v>0</v>
      </c>
      <c r="M1553" s="11">
        <v>15410000</v>
      </c>
      <c r="N1553" s="5">
        <f t="shared" si="119"/>
        <v>1864999.9999999634</v>
      </c>
      <c r="O1553" s="5">
        <f t="shared" si="120"/>
        <v>0</v>
      </c>
      <c r="P1553" s="5">
        <f t="shared" si="121"/>
        <v>552030.01579765696</v>
      </c>
    </row>
    <row r="1554" spans="12:16" x14ac:dyDescent="0.2">
      <c r="L1554" s="21">
        <f t="shared" si="118"/>
        <v>0</v>
      </c>
      <c r="M1554" s="11">
        <v>15420000</v>
      </c>
      <c r="N1554" s="5">
        <f t="shared" si="119"/>
        <v>1864999.9999999634</v>
      </c>
      <c r="O1554" s="5">
        <f t="shared" si="120"/>
        <v>0</v>
      </c>
      <c r="P1554" s="5">
        <f t="shared" si="121"/>
        <v>554691.94312783075</v>
      </c>
    </row>
    <row r="1555" spans="12:16" x14ac:dyDescent="0.2">
      <c r="L1555" s="21">
        <f t="shared" si="118"/>
        <v>0</v>
      </c>
      <c r="M1555" s="11">
        <v>15430000</v>
      </c>
      <c r="N1555" s="5">
        <f t="shared" si="119"/>
        <v>1864999.9999999634</v>
      </c>
      <c r="O1555" s="5">
        <f t="shared" si="120"/>
        <v>0</v>
      </c>
      <c r="P1555" s="5">
        <f t="shared" si="121"/>
        <v>557353.87045800453</v>
      </c>
    </row>
    <row r="1556" spans="12:16" x14ac:dyDescent="0.2">
      <c r="L1556" s="21">
        <f t="shared" si="118"/>
        <v>0</v>
      </c>
      <c r="M1556" s="11">
        <v>15440000</v>
      </c>
      <c r="N1556" s="5">
        <f t="shared" si="119"/>
        <v>1864999.9999999634</v>
      </c>
      <c r="O1556" s="5">
        <f t="shared" si="120"/>
        <v>0</v>
      </c>
      <c r="P1556" s="5">
        <f t="shared" si="121"/>
        <v>560015.79778817832</v>
      </c>
    </row>
    <row r="1557" spans="12:16" x14ac:dyDescent="0.2">
      <c r="L1557" s="21">
        <f t="shared" si="118"/>
        <v>0</v>
      </c>
      <c r="M1557" s="11">
        <v>15450000</v>
      </c>
      <c r="N1557" s="5">
        <f t="shared" si="119"/>
        <v>1864999.9999999634</v>
      </c>
      <c r="O1557" s="5">
        <f t="shared" si="120"/>
        <v>0</v>
      </c>
      <c r="P1557" s="5">
        <f t="shared" si="121"/>
        <v>562677.7251183521</v>
      </c>
    </row>
    <row r="1558" spans="12:16" x14ac:dyDescent="0.2">
      <c r="L1558" s="21">
        <f t="shared" si="118"/>
        <v>0</v>
      </c>
      <c r="M1558" s="11">
        <v>15460000</v>
      </c>
      <c r="N1558" s="5">
        <f t="shared" si="119"/>
        <v>1864999.9999999634</v>
      </c>
      <c r="O1558" s="5">
        <f t="shared" si="120"/>
        <v>0</v>
      </c>
      <c r="P1558" s="5">
        <f t="shared" si="121"/>
        <v>565339.65244852589</v>
      </c>
    </row>
    <row r="1559" spans="12:16" x14ac:dyDescent="0.2">
      <c r="L1559" s="21">
        <f t="shared" si="118"/>
        <v>0</v>
      </c>
      <c r="M1559" s="11">
        <v>15470000</v>
      </c>
      <c r="N1559" s="5">
        <f t="shared" si="119"/>
        <v>1864999.9999999634</v>
      </c>
      <c r="O1559" s="5">
        <f t="shared" si="120"/>
        <v>0</v>
      </c>
      <c r="P1559" s="5">
        <f t="shared" si="121"/>
        <v>568001.57977869967</v>
      </c>
    </row>
    <row r="1560" spans="12:16" x14ac:dyDescent="0.2">
      <c r="L1560" s="21">
        <f t="shared" si="118"/>
        <v>0</v>
      </c>
      <c r="M1560" s="11">
        <v>15480000</v>
      </c>
      <c r="N1560" s="5">
        <f t="shared" si="119"/>
        <v>1864999.9999999634</v>
      </c>
      <c r="O1560" s="5">
        <f t="shared" si="120"/>
        <v>0</v>
      </c>
      <c r="P1560" s="5">
        <f t="shared" si="121"/>
        <v>570663.50710887345</v>
      </c>
    </row>
    <row r="1561" spans="12:16" x14ac:dyDescent="0.2">
      <c r="L1561" s="21">
        <f t="shared" si="118"/>
        <v>0</v>
      </c>
      <c r="M1561" s="11">
        <v>15490000</v>
      </c>
      <c r="N1561" s="5">
        <f t="shared" si="119"/>
        <v>1864999.9999999634</v>
      </c>
      <c r="O1561" s="5">
        <f t="shared" si="120"/>
        <v>0</v>
      </c>
      <c r="P1561" s="5">
        <f t="shared" si="121"/>
        <v>573325.43443904724</v>
      </c>
    </row>
    <row r="1562" spans="12:16" x14ac:dyDescent="0.2">
      <c r="L1562" s="21">
        <f t="shared" si="118"/>
        <v>0</v>
      </c>
      <c r="M1562" s="11">
        <v>15500000</v>
      </c>
      <c r="N1562" s="5">
        <f t="shared" si="119"/>
        <v>1864999.9999999634</v>
      </c>
      <c r="O1562" s="5">
        <f t="shared" si="120"/>
        <v>0</v>
      </c>
      <c r="P1562" s="5">
        <f t="shared" si="121"/>
        <v>575987.36176922102</v>
      </c>
    </row>
    <row r="1563" spans="12:16" x14ac:dyDescent="0.2">
      <c r="L1563" s="21">
        <f t="shared" si="118"/>
        <v>0</v>
      </c>
      <c r="M1563" s="11">
        <v>15510000</v>
      </c>
      <c r="N1563" s="5">
        <f t="shared" si="119"/>
        <v>1864999.9999999634</v>
      </c>
      <c r="O1563" s="5">
        <f t="shared" si="120"/>
        <v>0</v>
      </c>
      <c r="P1563" s="5">
        <f t="shared" si="121"/>
        <v>578649.28909939481</v>
      </c>
    </row>
    <row r="1564" spans="12:16" x14ac:dyDescent="0.2">
      <c r="L1564" s="21">
        <f t="shared" si="118"/>
        <v>0</v>
      </c>
      <c r="M1564" s="11">
        <v>15520000</v>
      </c>
      <c r="N1564" s="5">
        <f t="shared" si="119"/>
        <v>1864999.9999999634</v>
      </c>
      <c r="O1564" s="5">
        <f t="shared" si="120"/>
        <v>0</v>
      </c>
      <c r="P1564" s="5">
        <f t="shared" si="121"/>
        <v>581311.21642956859</v>
      </c>
    </row>
    <row r="1565" spans="12:16" x14ac:dyDescent="0.2">
      <c r="L1565" s="21">
        <f t="shared" si="118"/>
        <v>0</v>
      </c>
      <c r="M1565" s="11">
        <v>15530000</v>
      </c>
      <c r="N1565" s="5">
        <f t="shared" si="119"/>
        <v>1864999.9999999634</v>
      </c>
      <c r="O1565" s="5">
        <f t="shared" si="120"/>
        <v>0</v>
      </c>
      <c r="P1565" s="5">
        <f t="shared" si="121"/>
        <v>583973.14375974238</v>
      </c>
    </row>
    <row r="1566" spans="12:16" x14ac:dyDescent="0.2">
      <c r="L1566" s="21">
        <f t="shared" si="118"/>
        <v>0</v>
      </c>
      <c r="M1566" s="11">
        <v>15540000</v>
      </c>
      <c r="N1566" s="5">
        <f t="shared" si="119"/>
        <v>1864999.9999999634</v>
      </c>
      <c r="O1566" s="5">
        <f t="shared" si="120"/>
        <v>0</v>
      </c>
      <c r="P1566" s="5">
        <f t="shared" si="121"/>
        <v>586635.07108991616</v>
      </c>
    </row>
    <row r="1567" spans="12:16" x14ac:dyDescent="0.2">
      <c r="L1567" s="21">
        <f t="shared" si="118"/>
        <v>0</v>
      </c>
      <c r="M1567" s="11">
        <v>15550000</v>
      </c>
      <c r="N1567" s="5">
        <f t="shared" si="119"/>
        <v>1864999.9999999634</v>
      </c>
      <c r="O1567" s="5">
        <f t="shared" si="120"/>
        <v>0</v>
      </c>
      <c r="P1567" s="5">
        <f t="shared" si="121"/>
        <v>589296.99842008995</v>
      </c>
    </row>
    <row r="1568" spans="12:16" x14ac:dyDescent="0.2">
      <c r="L1568" s="21">
        <f t="shared" si="118"/>
        <v>0</v>
      </c>
      <c r="M1568" s="11">
        <v>15560000</v>
      </c>
      <c r="N1568" s="5">
        <f t="shared" si="119"/>
        <v>1864999.9999999634</v>
      </c>
      <c r="O1568" s="5">
        <f t="shared" si="120"/>
        <v>0</v>
      </c>
      <c r="P1568" s="5">
        <f t="shared" si="121"/>
        <v>591958.92575026373</v>
      </c>
    </row>
    <row r="1569" spans="12:16" x14ac:dyDescent="0.2">
      <c r="L1569" s="21">
        <f t="shared" si="118"/>
        <v>0</v>
      </c>
      <c r="M1569" s="11">
        <v>15570000</v>
      </c>
      <c r="N1569" s="5">
        <f t="shared" si="119"/>
        <v>1864999.9999999634</v>
      </c>
      <c r="O1569" s="5">
        <f t="shared" si="120"/>
        <v>0</v>
      </c>
      <c r="P1569" s="5">
        <f t="shared" si="121"/>
        <v>594620.85308043752</v>
      </c>
    </row>
    <row r="1570" spans="12:16" x14ac:dyDescent="0.2">
      <c r="L1570" s="21">
        <f t="shared" si="118"/>
        <v>0</v>
      </c>
      <c r="M1570" s="11">
        <v>15580000</v>
      </c>
      <c r="N1570" s="5">
        <f t="shared" si="119"/>
        <v>1864999.9999999634</v>
      </c>
      <c r="O1570" s="5">
        <f t="shared" si="120"/>
        <v>0</v>
      </c>
      <c r="P1570" s="5">
        <f t="shared" si="121"/>
        <v>597282.7804106113</v>
      </c>
    </row>
    <row r="1571" spans="12:16" x14ac:dyDescent="0.2">
      <c r="L1571" s="21">
        <f t="shared" si="118"/>
        <v>0</v>
      </c>
      <c r="M1571" s="11">
        <v>15590000</v>
      </c>
      <c r="N1571" s="5">
        <f t="shared" si="119"/>
        <v>1864999.9999999634</v>
      </c>
      <c r="O1571" s="5">
        <f t="shared" si="120"/>
        <v>0</v>
      </c>
      <c r="P1571" s="5">
        <f t="shared" si="121"/>
        <v>599944.70774078509</v>
      </c>
    </row>
    <row r="1572" spans="12:16" x14ac:dyDescent="0.2">
      <c r="L1572" s="21">
        <f t="shared" si="118"/>
        <v>0</v>
      </c>
      <c r="M1572" s="11">
        <v>15600000</v>
      </c>
      <c r="N1572" s="5">
        <f t="shared" si="119"/>
        <v>1864999.9999999634</v>
      </c>
      <c r="O1572" s="5">
        <f t="shared" si="120"/>
        <v>0</v>
      </c>
      <c r="P1572" s="5">
        <f t="shared" si="121"/>
        <v>602606.63507095887</v>
      </c>
    </row>
    <row r="1573" spans="12:16" x14ac:dyDescent="0.2">
      <c r="L1573" s="21">
        <f t="shared" si="118"/>
        <v>0</v>
      </c>
      <c r="M1573" s="11">
        <v>15610000</v>
      </c>
      <c r="N1573" s="5">
        <f t="shared" si="119"/>
        <v>1864999.9999999634</v>
      </c>
      <c r="O1573" s="5">
        <f t="shared" si="120"/>
        <v>0</v>
      </c>
      <c r="P1573" s="5">
        <f t="shared" si="121"/>
        <v>605268.56240113266</v>
      </c>
    </row>
    <row r="1574" spans="12:16" x14ac:dyDescent="0.2">
      <c r="L1574" s="21">
        <f t="shared" si="118"/>
        <v>0</v>
      </c>
      <c r="M1574" s="11">
        <v>15620000</v>
      </c>
      <c r="N1574" s="5">
        <f t="shared" si="119"/>
        <v>1864999.9999999634</v>
      </c>
      <c r="O1574" s="5">
        <f t="shared" si="120"/>
        <v>0</v>
      </c>
      <c r="P1574" s="5">
        <f t="shared" si="121"/>
        <v>607930.48973130644</v>
      </c>
    </row>
    <row r="1575" spans="12:16" x14ac:dyDescent="0.2">
      <c r="L1575" s="21">
        <f t="shared" si="118"/>
        <v>0</v>
      </c>
      <c r="M1575" s="11">
        <v>15630000</v>
      </c>
      <c r="N1575" s="5">
        <f t="shared" si="119"/>
        <v>1864999.9999999634</v>
      </c>
      <c r="O1575" s="5">
        <f t="shared" si="120"/>
        <v>0</v>
      </c>
      <c r="P1575" s="5">
        <f t="shared" si="121"/>
        <v>610592.41706148023</v>
      </c>
    </row>
    <row r="1576" spans="12:16" x14ac:dyDescent="0.2">
      <c r="L1576" s="21">
        <f t="shared" si="118"/>
        <v>0</v>
      </c>
      <c r="M1576" s="11">
        <v>15640000</v>
      </c>
      <c r="N1576" s="5">
        <f t="shared" si="119"/>
        <v>1864999.9999999634</v>
      </c>
      <c r="O1576" s="5">
        <f t="shared" si="120"/>
        <v>0</v>
      </c>
      <c r="P1576" s="5">
        <f t="shared" si="121"/>
        <v>613254.34439165401</v>
      </c>
    </row>
    <row r="1577" spans="12:16" x14ac:dyDescent="0.2">
      <c r="L1577" s="21">
        <f t="shared" si="118"/>
        <v>0</v>
      </c>
      <c r="M1577" s="11">
        <v>15650000</v>
      </c>
      <c r="N1577" s="5">
        <f t="shared" si="119"/>
        <v>1864999.9999999634</v>
      </c>
      <c r="O1577" s="5">
        <f t="shared" si="120"/>
        <v>0</v>
      </c>
      <c r="P1577" s="5">
        <f t="shared" si="121"/>
        <v>615916.2717218278</v>
      </c>
    </row>
    <row r="1578" spans="12:16" x14ac:dyDescent="0.2">
      <c r="L1578" s="21">
        <f t="shared" si="118"/>
        <v>0</v>
      </c>
      <c r="M1578" s="11">
        <v>15660000</v>
      </c>
      <c r="N1578" s="5">
        <f t="shared" si="119"/>
        <v>1864999.9999999634</v>
      </c>
      <c r="O1578" s="5">
        <f t="shared" si="120"/>
        <v>0</v>
      </c>
      <c r="P1578" s="5">
        <f t="shared" si="121"/>
        <v>618578.19905200158</v>
      </c>
    </row>
    <row r="1579" spans="12:16" x14ac:dyDescent="0.2">
      <c r="L1579" s="21">
        <f t="shared" si="118"/>
        <v>0</v>
      </c>
      <c r="M1579" s="11">
        <v>15670000</v>
      </c>
      <c r="N1579" s="5">
        <f t="shared" si="119"/>
        <v>1864999.9999999634</v>
      </c>
      <c r="O1579" s="5">
        <f t="shared" si="120"/>
        <v>0</v>
      </c>
      <c r="P1579" s="5">
        <f t="shared" si="121"/>
        <v>621240.12638217537</v>
      </c>
    </row>
    <row r="1580" spans="12:16" x14ac:dyDescent="0.2">
      <c r="L1580" s="21">
        <f t="shared" si="118"/>
        <v>0</v>
      </c>
      <c r="M1580" s="11">
        <v>15680000</v>
      </c>
      <c r="N1580" s="5">
        <f t="shared" si="119"/>
        <v>1864999.9999999634</v>
      </c>
      <c r="O1580" s="5">
        <f t="shared" si="120"/>
        <v>0</v>
      </c>
      <c r="P1580" s="5">
        <f t="shared" si="121"/>
        <v>623902.05371234915</v>
      </c>
    </row>
    <row r="1581" spans="12:16" x14ac:dyDescent="0.2">
      <c r="L1581" s="21">
        <f t="shared" si="118"/>
        <v>0</v>
      </c>
      <c r="M1581" s="11">
        <v>15690000</v>
      </c>
      <c r="N1581" s="5">
        <f t="shared" si="119"/>
        <v>1864999.9999999634</v>
      </c>
      <c r="O1581" s="5">
        <f t="shared" si="120"/>
        <v>0</v>
      </c>
      <c r="P1581" s="5">
        <f t="shared" si="121"/>
        <v>626563.98104252294</v>
      </c>
    </row>
    <row r="1582" spans="12:16" x14ac:dyDescent="0.2">
      <c r="L1582" s="21">
        <f t="shared" si="118"/>
        <v>0</v>
      </c>
      <c r="M1582" s="11">
        <v>15700000</v>
      </c>
      <c r="N1582" s="5">
        <f t="shared" si="119"/>
        <v>1864999.9999999634</v>
      </c>
      <c r="O1582" s="5">
        <f t="shared" si="120"/>
        <v>0</v>
      </c>
      <c r="P1582" s="5">
        <f t="shared" si="121"/>
        <v>629225.90837269672</v>
      </c>
    </row>
    <row r="1583" spans="12:16" x14ac:dyDescent="0.2">
      <c r="L1583" s="21">
        <f t="shared" si="118"/>
        <v>0</v>
      </c>
      <c r="M1583" s="11">
        <v>15710000</v>
      </c>
      <c r="N1583" s="5">
        <f t="shared" si="119"/>
        <v>1864999.9999999634</v>
      </c>
      <c r="O1583" s="5">
        <f t="shared" si="120"/>
        <v>0</v>
      </c>
      <c r="P1583" s="5">
        <f t="shared" si="121"/>
        <v>631887.83570287051</v>
      </c>
    </row>
    <row r="1584" spans="12:16" x14ac:dyDescent="0.2">
      <c r="L1584" s="21">
        <f t="shared" si="118"/>
        <v>0</v>
      </c>
      <c r="M1584" s="11">
        <v>15720000</v>
      </c>
      <c r="N1584" s="5">
        <f t="shared" si="119"/>
        <v>1864999.9999999634</v>
      </c>
      <c r="O1584" s="5">
        <f t="shared" si="120"/>
        <v>0</v>
      </c>
      <c r="P1584" s="5">
        <f t="shared" si="121"/>
        <v>634549.76303304429</v>
      </c>
    </row>
    <row r="1585" spans="12:16" x14ac:dyDescent="0.2">
      <c r="L1585" s="21">
        <f t="shared" si="118"/>
        <v>0</v>
      </c>
      <c r="M1585" s="11">
        <v>15730000</v>
      </c>
      <c r="N1585" s="5">
        <f t="shared" si="119"/>
        <v>1864999.9999999634</v>
      </c>
      <c r="O1585" s="5">
        <f t="shared" si="120"/>
        <v>0</v>
      </c>
      <c r="P1585" s="5">
        <f t="shared" si="121"/>
        <v>637211.69036321808</v>
      </c>
    </row>
    <row r="1586" spans="12:16" x14ac:dyDescent="0.2">
      <c r="L1586" s="21">
        <f t="shared" si="118"/>
        <v>0</v>
      </c>
      <c r="M1586" s="11">
        <v>15740000</v>
      </c>
      <c r="N1586" s="5">
        <f t="shared" si="119"/>
        <v>1864999.9999999634</v>
      </c>
      <c r="O1586" s="5">
        <f t="shared" si="120"/>
        <v>0</v>
      </c>
      <c r="P1586" s="5">
        <f t="shared" si="121"/>
        <v>639873.61769339186</v>
      </c>
    </row>
    <row r="1587" spans="12:16" x14ac:dyDescent="0.2">
      <c r="L1587" s="21">
        <f t="shared" si="118"/>
        <v>0</v>
      </c>
      <c r="M1587" s="11">
        <v>15750000</v>
      </c>
      <c r="N1587" s="5">
        <f t="shared" si="119"/>
        <v>1864999.9999999634</v>
      </c>
      <c r="O1587" s="5">
        <f t="shared" si="120"/>
        <v>0</v>
      </c>
      <c r="P1587" s="5">
        <f t="shared" si="121"/>
        <v>642535.54502356565</v>
      </c>
    </row>
    <row r="1588" spans="12:16" x14ac:dyDescent="0.2">
      <c r="L1588" s="21">
        <f t="shared" si="118"/>
        <v>0</v>
      </c>
      <c r="M1588" s="11">
        <v>15760000</v>
      </c>
      <c r="N1588" s="5">
        <f t="shared" si="119"/>
        <v>1864999.9999999634</v>
      </c>
      <c r="O1588" s="5">
        <f t="shared" si="120"/>
        <v>0</v>
      </c>
      <c r="P1588" s="5">
        <f t="shared" si="121"/>
        <v>645197.47235373943</v>
      </c>
    </row>
    <row r="1589" spans="12:16" x14ac:dyDescent="0.2">
      <c r="L1589" s="21">
        <f t="shared" si="118"/>
        <v>0</v>
      </c>
      <c r="M1589" s="11">
        <v>15770000</v>
      </c>
      <c r="N1589" s="5">
        <f t="shared" si="119"/>
        <v>1864999.9999999634</v>
      </c>
      <c r="O1589" s="5">
        <f t="shared" si="120"/>
        <v>0</v>
      </c>
      <c r="P1589" s="5">
        <f t="shared" si="121"/>
        <v>647859.39968391322</v>
      </c>
    </row>
    <row r="1590" spans="12:16" x14ac:dyDescent="0.2">
      <c r="L1590" s="21">
        <f t="shared" si="118"/>
        <v>0</v>
      </c>
      <c r="M1590" s="11">
        <v>15780000</v>
      </c>
      <c r="N1590" s="5">
        <f t="shared" si="119"/>
        <v>1864999.9999999634</v>
      </c>
      <c r="O1590" s="5">
        <f t="shared" si="120"/>
        <v>0</v>
      </c>
      <c r="P1590" s="5">
        <f t="shared" si="121"/>
        <v>650521.327014087</v>
      </c>
    </row>
    <row r="1591" spans="12:16" x14ac:dyDescent="0.2">
      <c r="L1591" s="21">
        <f t="shared" si="118"/>
        <v>0</v>
      </c>
      <c r="M1591" s="11">
        <v>15790000</v>
      </c>
      <c r="N1591" s="5">
        <f t="shared" si="119"/>
        <v>1864999.9999999634</v>
      </c>
      <c r="O1591" s="5">
        <f t="shared" si="120"/>
        <v>0</v>
      </c>
      <c r="P1591" s="5">
        <f t="shared" si="121"/>
        <v>653183.25434426079</v>
      </c>
    </row>
    <row r="1592" spans="12:16" x14ac:dyDescent="0.2">
      <c r="L1592" s="21">
        <f t="shared" si="118"/>
        <v>0</v>
      </c>
      <c r="M1592" s="11">
        <v>15800000</v>
      </c>
      <c r="N1592" s="5">
        <f t="shared" si="119"/>
        <v>1864999.9999999634</v>
      </c>
      <c r="O1592" s="5">
        <f t="shared" si="120"/>
        <v>0</v>
      </c>
      <c r="P1592" s="5">
        <f t="shared" si="121"/>
        <v>655845.18167443457</v>
      </c>
    </row>
    <row r="1593" spans="12:16" x14ac:dyDescent="0.2">
      <c r="L1593" s="21">
        <f t="shared" si="118"/>
        <v>0</v>
      </c>
      <c r="M1593" s="11">
        <v>15810000</v>
      </c>
      <c r="N1593" s="5">
        <f t="shared" si="119"/>
        <v>1864999.9999999634</v>
      </c>
      <c r="O1593" s="5">
        <f t="shared" si="120"/>
        <v>0</v>
      </c>
      <c r="P1593" s="5">
        <f t="shared" si="121"/>
        <v>658507.10900460836</v>
      </c>
    </row>
    <row r="1594" spans="12:16" x14ac:dyDescent="0.2">
      <c r="L1594" s="21">
        <f t="shared" si="118"/>
        <v>0</v>
      </c>
      <c r="M1594" s="11">
        <v>15820000</v>
      </c>
      <c r="N1594" s="5">
        <f t="shared" si="119"/>
        <v>1864999.9999999634</v>
      </c>
      <c r="O1594" s="5">
        <f t="shared" si="120"/>
        <v>0</v>
      </c>
      <c r="P1594" s="5">
        <f t="shared" si="121"/>
        <v>661169.03633478214</v>
      </c>
    </row>
    <row r="1595" spans="12:16" x14ac:dyDescent="0.2">
      <c r="L1595" s="21">
        <f t="shared" si="118"/>
        <v>0</v>
      </c>
      <c r="M1595" s="11">
        <v>15830000</v>
      </c>
      <c r="N1595" s="5">
        <f t="shared" si="119"/>
        <v>1864999.9999999634</v>
      </c>
      <c r="O1595" s="5">
        <f t="shared" si="120"/>
        <v>0</v>
      </c>
      <c r="P1595" s="5">
        <f t="shared" si="121"/>
        <v>663830.96366495593</v>
      </c>
    </row>
    <row r="1596" spans="12:16" x14ac:dyDescent="0.2">
      <c r="L1596" s="21">
        <f t="shared" si="118"/>
        <v>0</v>
      </c>
      <c r="M1596" s="11">
        <v>15840000</v>
      </c>
      <c r="N1596" s="5">
        <f t="shared" si="119"/>
        <v>1864999.9999999634</v>
      </c>
      <c r="O1596" s="5">
        <f t="shared" si="120"/>
        <v>0</v>
      </c>
      <c r="P1596" s="5">
        <f t="shared" si="121"/>
        <v>666492.89099512971</v>
      </c>
    </row>
    <row r="1597" spans="12:16" x14ac:dyDescent="0.2">
      <c r="L1597" s="21">
        <f t="shared" si="118"/>
        <v>0</v>
      </c>
      <c r="M1597" s="11">
        <v>15850000</v>
      </c>
      <c r="N1597" s="5">
        <f t="shared" si="119"/>
        <v>1864999.9999999634</v>
      </c>
      <c r="O1597" s="5">
        <f t="shared" si="120"/>
        <v>0</v>
      </c>
      <c r="P1597" s="5">
        <f t="shared" si="121"/>
        <v>669154.81832530349</v>
      </c>
    </row>
    <row r="1598" spans="12:16" x14ac:dyDescent="0.2">
      <c r="L1598" s="21">
        <f t="shared" si="118"/>
        <v>0</v>
      </c>
      <c r="M1598" s="11">
        <v>15860000</v>
      </c>
      <c r="N1598" s="5">
        <f t="shared" si="119"/>
        <v>1864999.9999999634</v>
      </c>
      <c r="O1598" s="5">
        <f t="shared" si="120"/>
        <v>0</v>
      </c>
      <c r="P1598" s="5">
        <f t="shared" si="121"/>
        <v>671816.74565547728</v>
      </c>
    </row>
    <row r="1599" spans="12:16" x14ac:dyDescent="0.2">
      <c r="L1599" s="21">
        <f t="shared" si="118"/>
        <v>0</v>
      </c>
      <c r="M1599" s="11">
        <v>15870000</v>
      </c>
      <c r="N1599" s="5">
        <f t="shared" si="119"/>
        <v>1864999.9999999634</v>
      </c>
      <c r="O1599" s="5">
        <f t="shared" si="120"/>
        <v>0</v>
      </c>
      <c r="P1599" s="5">
        <f t="shared" si="121"/>
        <v>674478.67298565106</v>
      </c>
    </row>
    <row r="1600" spans="12:16" x14ac:dyDescent="0.2">
      <c r="L1600" s="21">
        <f t="shared" si="118"/>
        <v>0</v>
      </c>
      <c r="M1600" s="11">
        <v>15880000</v>
      </c>
      <c r="N1600" s="5">
        <f t="shared" si="119"/>
        <v>1864999.9999999634</v>
      </c>
      <c r="O1600" s="5">
        <f t="shared" si="120"/>
        <v>0</v>
      </c>
      <c r="P1600" s="5">
        <f t="shared" si="121"/>
        <v>677140.60031582485</v>
      </c>
    </row>
    <row r="1601" spans="12:16" x14ac:dyDescent="0.2">
      <c r="L1601" s="21">
        <f t="shared" si="118"/>
        <v>0</v>
      </c>
      <c r="M1601" s="11">
        <v>15890000</v>
      </c>
      <c r="N1601" s="5">
        <f t="shared" si="119"/>
        <v>1864999.9999999634</v>
      </c>
      <c r="O1601" s="5">
        <f t="shared" si="120"/>
        <v>0</v>
      </c>
      <c r="P1601" s="5">
        <f t="shared" si="121"/>
        <v>679802.52764599863</v>
      </c>
    </row>
    <row r="1602" spans="12:16" x14ac:dyDescent="0.2">
      <c r="L1602" s="21">
        <f t="shared" si="118"/>
        <v>0</v>
      </c>
      <c r="M1602" s="11">
        <v>15900000</v>
      </c>
      <c r="N1602" s="5">
        <f t="shared" si="119"/>
        <v>1864999.9999999634</v>
      </c>
      <c r="O1602" s="5">
        <f t="shared" si="120"/>
        <v>0</v>
      </c>
      <c r="P1602" s="5">
        <f t="shared" si="121"/>
        <v>682464.45497617242</v>
      </c>
    </row>
    <row r="1603" spans="12:16" x14ac:dyDescent="0.2">
      <c r="L1603" s="21">
        <f t="shared" si="118"/>
        <v>0</v>
      </c>
      <c r="M1603" s="11">
        <v>15910000</v>
      </c>
      <c r="N1603" s="5">
        <f t="shared" si="119"/>
        <v>1864999.9999999634</v>
      </c>
      <c r="O1603" s="5">
        <f t="shared" si="120"/>
        <v>0</v>
      </c>
      <c r="P1603" s="5">
        <f t="shared" si="121"/>
        <v>685126.3823063462</v>
      </c>
    </row>
    <row r="1604" spans="12:16" x14ac:dyDescent="0.2">
      <c r="L1604" s="21">
        <f t="shared" si="118"/>
        <v>0</v>
      </c>
      <c r="M1604" s="11">
        <v>15920000</v>
      </c>
      <c r="N1604" s="5">
        <f t="shared" si="119"/>
        <v>1864999.9999999634</v>
      </c>
      <c r="O1604" s="5">
        <f t="shared" si="120"/>
        <v>0</v>
      </c>
      <c r="P1604" s="5">
        <f t="shared" si="121"/>
        <v>687788.30963651999</v>
      </c>
    </row>
    <row r="1605" spans="12:16" x14ac:dyDescent="0.2">
      <c r="L1605" s="21">
        <f t="shared" si="118"/>
        <v>0</v>
      </c>
      <c r="M1605" s="11">
        <v>15930000</v>
      </c>
      <c r="N1605" s="5">
        <f t="shared" si="119"/>
        <v>1864999.9999999634</v>
      </c>
      <c r="O1605" s="5">
        <f t="shared" si="120"/>
        <v>0</v>
      </c>
      <c r="P1605" s="5">
        <f t="shared" si="121"/>
        <v>690450.23696669377</v>
      </c>
    </row>
    <row r="1606" spans="12:16" x14ac:dyDescent="0.2">
      <c r="L1606" s="21">
        <f t="shared" si="118"/>
        <v>0</v>
      </c>
      <c r="M1606" s="11">
        <v>15940000</v>
      </c>
      <c r="N1606" s="5">
        <f t="shared" si="119"/>
        <v>1864999.9999999634</v>
      </c>
      <c r="O1606" s="5">
        <f t="shared" si="120"/>
        <v>0</v>
      </c>
      <c r="P1606" s="5">
        <f t="shared" si="121"/>
        <v>693112.16429686756</v>
      </c>
    </row>
    <row r="1607" spans="12:16" x14ac:dyDescent="0.2">
      <c r="L1607" s="21">
        <f t="shared" si="118"/>
        <v>0</v>
      </c>
      <c r="M1607" s="11">
        <v>15950000</v>
      </c>
      <c r="N1607" s="5">
        <f t="shared" si="119"/>
        <v>1864999.9999999634</v>
      </c>
      <c r="O1607" s="5">
        <f t="shared" si="120"/>
        <v>0</v>
      </c>
      <c r="P1607" s="5">
        <f t="shared" si="121"/>
        <v>695774.09162704134</v>
      </c>
    </row>
    <row r="1608" spans="12:16" x14ac:dyDescent="0.2">
      <c r="L1608" s="21">
        <f t="shared" si="118"/>
        <v>0</v>
      </c>
      <c r="M1608" s="11">
        <v>15960000</v>
      </c>
      <c r="N1608" s="5">
        <f t="shared" si="119"/>
        <v>1864999.9999999634</v>
      </c>
      <c r="O1608" s="5">
        <f t="shared" si="120"/>
        <v>0</v>
      </c>
      <c r="P1608" s="5">
        <f t="shared" si="121"/>
        <v>698436.01895721513</v>
      </c>
    </row>
    <row r="1609" spans="12:16" x14ac:dyDescent="0.2">
      <c r="L1609" s="21">
        <f t="shared" si="118"/>
        <v>0</v>
      </c>
      <c r="M1609" s="11">
        <v>15970000</v>
      </c>
      <c r="N1609" s="5">
        <f t="shared" si="119"/>
        <v>1864999.9999999634</v>
      </c>
      <c r="O1609" s="5">
        <f t="shared" si="120"/>
        <v>0</v>
      </c>
      <c r="P1609" s="5">
        <f t="shared" si="121"/>
        <v>701097.94628738891</v>
      </c>
    </row>
    <row r="1610" spans="12:16" x14ac:dyDescent="0.2">
      <c r="L1610" s="21">
        <f t="shared" si="118"/>
        <v>0</v>
      </c>
      <c r="M1610" s="11">
        <v>15980000</v>
      </c>
      <c r="N1610" s="5">
        <f t="shared" si="119"/>
        <v>1864999.9999999634</v>
      </c>
      <c r="O1610" s="5">
        <f t="shared" si="120"/>
        <v>0</v>
      </c>
      <c r="P1610" s="5">
        <f t="shared" si="121"/>
        <v>703759.8736175627</v>
      </c>
    </row>
    <row r="1611" spans="12:16" x14ac:dyDescent="0.2">
      <c r="L1611" s="21">
        <f t="shared" si="118"/>
        <v>0</v>
      </c>
      <c r="M1611" s="11">
        <v>15990000</v>
      </c>
      <c r="N1611" s="5">
        <f t="shared" si="119"/>
        <v>1864999.9999999634</v>
      </c>
      <c r="O1611" s="5">
        <f t="shared" si="120"/>
        <v>0</v>
      </c>
      <c r="P1611" s="5">
        <f t="shared" si="121"/>
        <v>706421.80094773648</v>
      </c>
    </row>
    <row r="1612" spans="12:16" x14ac:dyDescent="0.2">
      <c r="L1612" s="21">
        <f t="shared" ref="L1612:L1675" si="122">IF(M1612&gt;I$17,0,IF(N1611&lt;0,IF(N1612&gt;0,M1612,0),0))</f>
        <v>0</v>
      </c>
      <c r="M1612" s="11">
        <v>16000000</v>
      </c>
      <c r="N1612" s="5">
        <f t="shared" si="119"/>
        <v>1864999.9999999634</v>
      </c>
      <c r="O1612" s="5">
        <f t="shared" si="120"/>
        <v>0</v>
      </c>
      <c r="P1612" s="5">
        <f t="shared" si="121"/>
        <v>709083.72827791027</v>
      </c>
    </row>
    <row r="1613" spans="12:16" x14ac:dyDescent="0.2">
      <c r="L1613" s="21">
        <f t="shared" si="122"/>
        <v>0</v>
      </c>
      <c r="M1613" s="11">
        <v>16010000</v>
      </c>
      <c r="N1613" s="5">
        <f t="shared" ref="N1613:N1676" si="123">IF((I$17+1)&lt;=M1613,NA(),N1612+O1613)</f>
        <v>1864999.9999999634</v>
      </c>
      <c r="O1613" s="5">
        <f t="shared" ref="O1613:O1676" si="124">IF(M1613&gt;I$17,NA(),IF(M1613&lt;=G$24,N$5,IF(M1613&lt;=G$25,N$6,IF(M1613&lt;=G$26,N$7,N$8))))</f>
        <v>0</v>
      </c>
      <c r="P1613" s="5">
        <f t="shared" ref="P1613:P1676" si="125">IF(M1613&gt;I$17,NA(),P1612+R$14)</f>
        <v>711745.65560808405</v>
      </c>
    </row>
    <row r="1614" spans="12:16" x14ac:dyDescent="0.2">
      <c r="L1614" s="21">
        <f t="shared" si="122"/>
        <v>0</v>
      </c>
      <c r="M1614" s="11">
        <v>16020000</v>
      </c>
      <c r="N1614" s="5">
        <f t="shared" si="123"/>
        <v>1864999.9999999634</v>
      </c>
      <c r="O1614" s="5">
        <f t="shared" si="124"/>
        <v>0</v>
      </c>
      <c r="P1614" s="5">
        <f t="shared" si="125"/>
        <v>714407.58293825784</v>
      </c>
    </row>
    <row r="1615" spans="12:16" x14ac:dyDescent="0.2">
      <c r="L1615" s="21">
        <f t="shared" si="122"/>
        <v>0</v>
      </c>
      <c r="M1615" s="11">
        <v>16030000</v>
      </c>
      <c r="N1615" s="5">
        <f t="shared" si="123"/>
        <v>1864999.9999999634</v>
      </c>
      <c r="O1615" s="5">
        <f t="shared" si="124"/>
        <v>0</v>
      </c>
      <c r="P1615" s="5">
        <f t="shared" si="125"/>
        <v>717069.51026843162</v>
      </c>
    </row>
    <row r="1616" spans="12:16" x14ac:dyDescent="0.2">
      <c r="L1616" s="21">
        <f t="shared" si="122"/>
        <v>0</v>
      </c>
      <c r="M1616" s="11">
        <v>16040000</v>
      </c>
      <c r="N1616" s="5">
        <f t="shared" si="123"/>
        <v>1864999.9999999634</v>
      </c>
      <c r="O1616" s="5">
        <f t="shared" si="124"/>
        <v>0</v>
      </c>
      <c r="P1616" s="5">
        <f t="shared" si="125"/>
        <v>719731.43759860541</v>
      </c>
    </row>
    <row r="1617" spans="12:16" x14ac:dyDescent="0.2">
      <c r="L1617" s="21">
        <f t="shared" si="122"/>
        <v>0</v>
      </c>
      <c r="M1617" s="11">
        <v>16050000</v>
      </c>
      <c r="N1617" s="5">
        <f t="shared" si="123"/>
        <v>1864999.9999999634</v>
      </c>
      <c r="O1617" s="5">
        <f t="shared" si="124"/>
        <v>0</v>
      </c>
      <c r="P1617" s="5">
        <f t="shared" si="125"/>
        <v>722393.36492877919</v>
      </c>
    </row>
    <row r="1618" spans="12:16" x14ac:dyDescent="0.2">
      <c r="L1618" s="21">
        <f t="shared" si="122"/>
        <v>0</v>
      </c>
      <c r="M1618" s="11">
        <v>16060000</v>
      </c>
      <c r="N1618" s="5">
        <f t="shared" si="123"/>
        <v>1864999.9999999634</v>
      </c>
      <c r="O1618" s="5">
        <f t="shared" si="124"/>
        <v>0</v>
      </c>
      <c r="P1618" s="5">
        <f t="shared" si="125"/>
        <v>725055.29225895298</v>
      </c>
    </row>
    <row r="1619" spans="12:16" x14ac:dyDescent="0.2">
      <c r="L1619" s="21">
        <f t="shared" si="122"/>
        <v>0</v>
      </c>
      <c r="M1619" s="11">
        <v>16070000</v>
      </c>
      <c r="N1619" s="5">
        <f t="shared" si="123"/>
        <v>1864999.9999999634</v>
      </c>
      <c r="O1619" s="5">
        <f t="shared" si="124"/>
        <v>0</v>
      </c>
      <c r="P1619" s="5">
        <f t="shared" si="125"/>
        <v>727717.21958912676</v>
      </c>
    </row>
    <row r="1620" spans="12:16" x14ac:dyDescent="0.2">
      <c r="L1620" s="21">
        <f t="shared" si="122"/>
        <v>0</v>
      </c>
      <c r="M1620" s="11">
        <v>16080000</v>
      </c>
      <c r="N1620" s="5">
        <f t="shared" si="123"/>
        <v>1864999.9999999634</v>
      </c>
      <c r="O1620" s="5">
        <f t="shared" si="124"/>
        <v>0</v>
      </c>
      <c r="P1620" s="5">
        <f t="shared" si="125"/>
        <v>730379.14691930055</v>
      </c>
    </row>
    <row r="1621" spans="12:16" x14ac:dyDescent="0.2">
      <c r="L1621" s="21">
        <f t="shared" si="122"/>
        <v>0</v>
      </c>
      <c r="M1621" s="11">
        <v>16090000</v>
      </c>
      <c r="N1621" s="5">
        <f t="shared" si="123"/>
        <v>1864999.9999999634</v>
      </c>
      <c r="O1621" s="5">
        <f t="shared" si="124"/>
        <v>0</v>
      </c>
      <c r="P1621" s="5">
        <f t="shared" si="125"/>
        <v>733041.07424947433</v>
      </c>
    </row>
    <row r="1622" spans="12:16" x14ac:dyDescent="0.2">
      <c r="L1622" s="21">
        <f t="shared" si="122"/>
        <v>0</v>
      </c>
      <c r="M1622" s="11">
        <v>16100000</v>
      </c>
      <c r="N1622" s="5">
        <f t="shared" si="123"/>
        <v>1864999.9999999634</v>
      </c>
      <c r="O1622" s="5">
        <f t="shared" si="124"/>
        <v>0</v>
      </c>
      <c r="P1622" s="5">
        <f t="shared" si="125"/>
        <v>735703.00157964812</v>
      </c>
    </row>
    <row r="1623" spans="12:16" x14ac:dyDescent="0.2">
      <c r="L1623" s="21">
        <f t="shared" si="122"/>
        <v>0</v>
      </c>
      <c r="M1623" s="11">
        <v>16110000</v>
      </c>
      <c r="N1623" s="5">
        <f t="shared" si="123"/>
        <v>1864999.9999999634</v>
      </c>
      <c r="O1623" s="5">
        <f t="shared" si="124"/>
        <v>0</v>
      </c>
      <c r="P1623" s="5">
        <f t="shared" si="125"/>
        <v>738364.9289098219</v>
      </c>
    </row>
    <row r="1624" spans="12:16" x14ac:dyDescent="0.2">
      <c r="L1624" s="21">
        <f t="shared" si="122"/>
        <v>0</v>
      </c>
      <c r="M1624" s="11">
        <v>16120000</v>
      </c>
      <c r="N1624" s="5">
        <f t="shared" si="123"/>
        <v>1864999.9999999634</v>
      </c>
      <c r="O1624" s="5">
        <f t="shared" si="124"/>
        <v>0</v>
      </c>
      <c r="P1624" s="5">
        <f t="shared" si="125"/>
        <v>741026.85623999569</v>
      </c>
    </row>
    <row r="1625" spans="12:16" x14ac:dyDescent="0.2">
      <c r="L1625" s="21">
        <f t="shared" si="122"/>
        <v>0</v>
      </c>
      <c r="M1625" s="11">
        <v>16130000</v>
      </c>
      <c r="N1625" s="5">
        <f t="shared" si="123"/>
        <v>1864999.9999999634</v>
      </c>
      <c r="O1625" s="5">
        <f t="shared" si="124"/>
        <v>0</v>
      </c>
      <c r="P1625" s="5">
        <f t="shared" si="125"/>
        <v>743688.78357016947</v>
      </c>
    </row>
    <row r="1626" spans="12:16" x14ac:dyDescent="0.2">
      <c r="L1626" s="21">
        <f t="shared" si="122"/>
        <v>0</v>
      </c>
      <c r="M1626" s="11">
        <v>16140000</v>
      </c>
      <c r="N1626" s="5">
        <f t="shared" si="123"/>
        <v>1864999.9999999634</v>
      </c>
      <c r="O1626" s="5">
        <f t="shared" si="124"/>
        <v>0</v>
      </c>
      <c r="P1626" s="5">
        <f t="shared" si="125"/>
        <v>746350.71090034326</v>
      </c>
    </row>
    <row r="1627" spans="12:16" x14ac:dyDescent="0.2">
      <c r="L1627" s="21">
        <f t="shared" si="122"/>
        <v>0</v>
      </c>
      <c r="M1627" s="11">
        <v>16150000</v>
      </c>
      <c r="N1627" s="5">
        <f t="shared" si="123"/>
        <v>1864999.9999999634</v>
      </c>
      <c r="O1627" s="5">
        <f t="shared" si="124"/>
        <v>0</v>
      </c>
      <c r="P1627" s="5">
        <f t="shared" si="125"/>
        <v>749012.63823051704</v>
      </c>
    </row>
    <row r="1628" spans="12:16" x14ac:dyDescent="0.2">
      <c r="L1628" s="21">
        <f t="shared" si="122"/>
        <v>0</v>
      </c>
      <c r="M1628" s="11">
        <v>16160000</v>
      </c>
      <c r="N1628" s="5">
        <f t="shared" si="123"/>
        <v>1864999.9999999634</v>
      </c>
      <c r="O1628" s="5">
        <f t="shared" si="124"/>
        <v>0</v>
      </c>
      <c r="P1628" s="5">
        <f t="shared" si="125"/>
        <v>751674.56556069083</v>
      </c>
    </row>
    <row r="1629" spans="12:16" x14ac:dyDescent="0.2">
      <c r="L1629" s="21">
        <f t="shared" si="122"/>
        <v>0</v>
      </c>
      <c r="M1629" s="11">
        <v>16170000</v>
      </c>
      <c r="N1629" s="5">
        <f t="shared" si="123"/>
        <v>1864999.9999999634</v>
      </c>
      <c r="O1629" s="5">
        <f t="shared" si="124"/>
        <v>0</v>
      </c>
      <c r="P1629" s="5">
        <f t="shared" si="125"/>
        <v>754336.49289086461</v>
      </c>
    </row>
    <row r="1630" spans="12:16" x14ac:dyDescent="0.2">
      <c r="L1630" s="21">
        <f t="shared" si="122"/>
        <v>0</v>
      </c>
      <c r="M1630" s="11">
        <v>16180000</v>
      </c>
      <c r="N1630" s="5">
        <f t="shared" si="123"/>
        <v>1864999.9999999634</v>
      </c>
      <c r="O1630" s="5">
        <f t="shared" si="124"/>
        <v>0</v>
      </c>
      <c r="P1630" s="5">
        <f t="shared" si="125"/>
        <v>756998.4202210384</v>
      </c>
    </row>
    <row r="1631" spans="12:16" x14ac:dyDescent="0.2">
      <c r="L1631" s="21">
        <f t="shared" si="122"/>
        <v>0</v>
      </c>
      <c r="M1631" s="11">
        <v>16190000</v>
      </c>
      <c r="N1631" s="5">
        <f t="shared" si="123"/>
        <v>1864999.9999999634</v>
      </c>
      <c r="O1631" s="5">
        <f t="shared" si="124"/>
        <v>0</v>
      </c>
      <c r="P1631" s="5">
        <f t="shared" si="125"/>
        <v>759660.34755121218</v>
      </c>
    </row>
    <row r="1632" spans="12:16" x14ac:dyDescent="0.2">
      <c r="L1632" s="21">
        <f t="shared" si="122"/>
        <v>0</v>
      </c>
      <c r="M1632" s="11">
        <v>16200000</v>
      </c>
      <c r="N1632" s="5">
        <f t="shared" si="123"/>
        <v>1864999.9999999634</v>
      </c>
      <c r="O1632" s="5">
        <f t="shared" si="124"/>
        <v>0</v>
      </c>
      <c r="P1632" s="5">
        <f t="shared" si="125"/>
        <v>762322.27488138597</v>
      </c>
    </row>
    <row r="1633" spans="12:16" x14ac:dyDescent="0.2">
      <c r="L1633" s="21">
        <f t="shared" si="122"/>
        <v>0</v>
      </c>
      <c r="M1633" s="11">
        <v>16210000</v>
      </c>
      <c r="N1633" s="5">
        <f t="shared" si="123"/>
        <v>1864999.9999999634</v>
      </c>
      <c r="O1633" s="5">
        <f t="shared" si="124"/>
        <v>0</v>
      </c>
      <c r="P1633" s="5">
        <f t="shared" si="125"/>
        <v>764984.20221155975</v>
      </c>
    </row>
    <row r="1634" spans="12:16" x14ac:dyDescent="0.2">
      <c r="L1634" s="21">
        <f t="shared" si="122"/>
        <v>0</v>
      </c>
      <c r="M1634" s="11">
        <v>16220000</v>
      </c>
      <c r="N1634" s="5">
        <f t="shared" si="123"/>
        <v>1864999.9999999634</v>
      </c>
      <c r="O1634" s="5">
        <f t="shared" si="124"/>
        <v>0</v>
      </c>
      <c r="P1634" s="5">
        <f t="shared" si="125"/>
        <v>767646.12954173354</v>
      </c>
    </row>
    <row r="1635" spans="12:16" x14ac:dyDescent="0.2">
      <c r="L1635" s="21">
        <f t="shared" si="122"/>
        <v>0</v>
      </c>
      <c r="M1635" s="11">
        <v>16230000</v>
      </c>
      <c r="N1635" s="5">
        <f t="shared" si="123"/>
        <v>1864999.9999999634</v>
      </c>
      <c r="O1635" s="5">
        <f t="shared" si="124"/>
        <v>0</v>
      </c>
      <c r="P1635" s="5">
        <f t="shared" si="125"/>
        <v>770308.05687190732</v>
      </c>
    </row>
    <row r="1636" spans="12:16" x14ac:dyDescent="0.2">
      <c r="L1636" s="21">
        <f t="shared" si="122"/>
        <v>0</v>
      </c>
      <c r="M1636" s="11">
        <v>16240000</v>
      </c>
      <c r="N1636" s="5">
        <f t="shared" si="123"/>
        <v>1864999.9999999634</v>
      </c>
      <c r="O1636" s="5">
        <f t="shared" si="124"/>
        <v>0</v>
      </c>
      <c r="P1636" s="5">
        <f t="shared" si="125"/>
        <v>772969.9842020811</v>
      </c>
    </row>
    <row r="1637" spans="12:16" x14ac:dyDescent="0.2">
      <c r="L1637" s="21">
        <f t="shared" si="122"/>
        <v>0</v>
      </c>
      <c r="M1637" s="11">
        <v>16250000</v>
      </c>
      <c r="N1637" s="5">
        <f t="shared" si="123"/>
        <v>1864999.9999999634</v>
      </c>
      <c r="O1637" s="5">
        <f t="shared" si="124"/>
        <v>0</v>
      </c>
      <c r="P1637" s="5">
        <f t="shared" si="125"/>
        <v>775631.91153225489</v>
      </c>
    </row>
    <row r="1638" spans="12:16" x14ac:dyDescent="0.2">
      <c r="L1638" s="21">
        <f t="shared" si="122"/>
        <v>0</v>
      </c>
      <c r="M1638" s="11">
        <v>16260000</v>
      </c>
      <c r="N1638" s="5">
        <f t="shared" si="123"/>
        <v>1864999.9999999634</v>
      </c>
      <c r="O1638" s="5">
        <f t="shared" si="124"/>
        <v>0</v>
      </c>
      <c r="P1638" s="5">
        <f t="shared" si="125"/>
        <v>778293.83886242867</v>
      </c>
    </row>
    <row r="1639" spans="12:16" x14ac:dyDescent="0.2">
      <c r="L1639" s="21">
        <f t="shared" si="122"/>
        <v>0</v>
      </c>
      <c r="M1639" s="11">
        <v>16270000</v>
      </c>
      <c r="N1639" s="5">
        <f t="shared" si="123"/>
        <v>1864999.9999999634</v>
      </c>
      <c r="O1639" s="5">
        <f t="shared" si="124"/>
        <v>0</v>
      </c>
      <c r="P1639" s="5">
        <f t="shared" si="125"/>
        <v>780955.76619260246</v>
      </c>
    </row>
    <row r="1640" spans="12:16" x14ac:dyDescent="0.2">
      <c r="L1640" s="21">
        <f t="shared" si="122"/>
        <v>0</v>
      </c>
      <c r="M1640" s="11">
        <v>16280000</v>
      </c>
      <c r="N1640" s="5">
        <f t="shared" si="123"/>
        <v>1864999.9999999634</v>
      </c>
      <c r="O1640" s="5">
        <f t="shared" si="124"/>
        <v>0</v>
      </c>
      <c r="P1640" s="5">
        <f t="shared" si="125"/>
        <v>783617.69352277624</v>
      </c>
    </row>
    <row r="1641" spans="12:16" x14ac:dyDescent="0.2">
      <c r="L1641" s="21">
        <f t="shared" si="122"/>
        <v>0</v>
      </c>
      <c r="M1641" s="11">
        <v>16290000</v>
      </c>
      <c r="N1641" s="5">
        <f t="shared" si="123"/>
        <v>1864999.9999999634</v>
      </c>
      <c r="O1641" s="5">
        <f t="shared" si="124"/>
        <v>0</v>
      </c>
      <c r="P1641" s="5">
        <f t="shared" si="125"/>
        <v>786279.62085295003</v>
      </c>
    </row>
    <row r="1642" spans="12:16" x14ac:dyDescent="0.2">
      <c r="L1642" s="21">
        <f t="shared" si="122"/>
        <v>0</v>
      </c>
      <c r="M1642" s="11">
        <v>16300000</v>
      </c>
      <c r="N1642" s="5">
        <f t="shared" si="123"/>
        <v>1864999.9999999634</v>
      </c>
      <c r="O1642" s="5">
        <f t="shared" si="124"/>
        <v>0</v>
      </c>
      <c r="P1642" s="5">
        <f t="shared" si="125"/>
        <v>788941.54818312381</v>
      </c>
    </row>
    <row r="1643" spans="12:16" x14ac:dyDescent="0.2">
      <c r="L1643" s="21">
        <f t="shared" si="122"/>
        <v>0</v>
      </c>
      <c r="M1643" s="11">
        <v>16310000</v>
      </c>
      <c r="N1643" s="5">
        <f t="shared" si="123"/>
        <v>1864999.9999999634</v>
      </c>
      <c r="O1643" s="5">
        <f t="shared" si="124"/>
        <v>0</v>
      </c>
      <c r="P1643" s="5">
        <f t="shared" si="125"/>
        <v>791603.4755132976</v>
      </c>
    </row>
    <row r="1644" spans="12:16" x14ac:dyDescent="0.2">
      <c r="L1644" s="21">
        <f t="shared" si="122"/>
        <v>0</v>
      </c>
      <c r="M1644" s="11">
        <v>16320000</v>
      </c>
      <c r="N1644" s="5">
        <f t="shared" si="123"/>
        <v>1864999.9999999634</v>
      </c>
      <c r="O1644" s="5">
        <f t="shared" si="124"/>
        <v>0</v>
      </c>
      <c r="P1644" s="5">
        <f t="shared" si="125"/>
        <v>794265.40284347138</v>
      </c>
    </row>
    <row r="1645" spans="12:16" x14ac:dyDescent="0.2">
      <c r="L1645" s="21">
        <f t="shared" si="122"/>
        <v>0</v>
      </c>
      <c r="M1645" s="11">
        <v>16330000</v>
      </c>
      <c r="N1645" s="5">
        <f t="shared" si="123"/>
        <v>1864999.9999999634</v>
      </c>
      <c r="O1645" s="5">
        <f t="shared" si="124"/>
        <v>0</v>
      </c>
      <c r="P1645" s="5">
        <f t="shared" si="125"/>
        <v>796927.33017364517</v>
      </c>
    </row>
    <row r="1646" spans="12:16" x14ac:dyDescent="0.2">
      <c r="L1646" s="21">
        <f t="shared" si="122"/>
        <v>0</v>
      </c>
      <c r="M1646" s="11">
        <v>16340000</v>
      </c>
      <c r="N1646" s="5">
        <f t="shared" si="123"/>
        <v>1864999.9999999634</v>
      </c>
      <c r="O1646" s="5">
        <f t="shared" si="124"/>
        <v>0</v>
      </c>
      <c r="P1646" s="5">
        <f t="shared" si="125"/>
        <v>799589.25750381895</v>
      </c>
    </row>
    <row r="1647" spans="12:16" x14ac:dyDescent="0.2">
      <c r="L1647" s="21">
        <f t="shared" si="122"/>
        <v>0</v>
      </c>
      <c r="M1647" s="11">
        <v>16350000</v>
      </c>
      <c r="N1647" s="5">
        <f t="shared" si="123"/>
        <v>1864999.9999999634</v>
      </c>
      <c r="O1647" s="5">
        <f t="shared" si="124"/>
        <v>0</v>
      </c>
      <c r="P1647" s="5">
        <f t="shared" si="125"/>
        <v>802251.18483399274</v>
      </c>
    </row>
    <row r="1648" spans="12:16" x14ac:dyDescent="0.2">
      <c r="L1648" s="21">
        <f t="shared" si="122"/>
        <v>0</v>
      </c>
      <c r="M1648" s="11">
        <v>16360000</v>
      </c>
      <c r="N1648" s="5">
        <f t="shared" si="123"/>
        <v>1863636.363636327</v>
      </c>
      <c r="O1648" s="5">
        <f t="shared" si="124"/>
        <v>-1363.6363636363635</v>
      </c>
      <c r="P1648" s="5">
        <f t="shared" si="125"/>
        <v>804913.11216416652</v>
      </c>
    </row>
    <row r="1649" spans="12:16" x14ac:dyDescent="0.2">
      <c r="L1649" s="21">
        <f t="shared" si="122"/>
        <v>0</v>
      </c>
      <c r="M1649" s="11">
        <v>16370000</v>
      </c>
      <c r="N1649" s="5">
        <f t="shared" si="123"/>
        <v>1862272.7272726905</v>
      </c>
      <c r="O1649" s="5">
        <f t="shared" si="124"/>
        <v>-1363.6363636363635</v>
      </c>
      <c r="P1649" s="5">
        <f t="shared" si="125"/>
        <v>807575.03949434031</v>
      </c>
    </row>
    <row r="1650" spans="12:16" x14ac:dyDescent="0.2">
      <c r="L1650" s="21">
        <f t="shared" si="122"/>
        <v>0</v>
      </c>
      <c r="M1650" s="11">
        <v>16380000</v>
      </c>
      <c r="N1650" s="5">
        <f t="shared" si="123"/>
        <v>1860909.090909054</v>
      </c>
      <c r="O1650" s="5">
        <f t="shared" si="124"/>
        <v>-1363.6363636363635</v>
      </c>
      <c r="P1650" s="5">
        <f t="shared" si="125"/>
        <v>810236.96682451409</v>
      </c>
    </row>
    <row r="1651" spans="12:16" x14ac:dyDescent="0.2">
      <c r="L1651" s="21">
        <f t="shared" si="122"/>
        <v>0</v>
      </c>
      <c r="M1651" s="11">
        <v>16390000</v>
      </c>
      <c r="N1651" s="5">
        <f t="shared" si="123"/>
        <v>1859545.4545454176</v>
      </c>
      <c r="O1651" s="5">
        <f t="shared" si="124"/>
        <v>-1363.6363636363635</v>
      </c>
      <c r="P1651" s="5">
        <f t="shared" si="125"/>
        <v>812898.89415468788</v>
      </c>
    </row>
    <row r="1652" spans="12:16" x14ac:dyDescent="0.2">
      <c r="L1652" s="21">
        <f t="shared" si="122"/>
        <v>0</v>
      </c>
      <c r="M1652" s="11">
        <v>16400000</v>
      </c>
      <c r="N1652" s="5">
        <f t="shared" si="123"/>
        <v>1858181.8181817811</v>
      </c>
      <c r="O1652" s="5">
        <f t="shared" si="124"/>
        <v>-1363.6363636363635</v>
      </c>
      <c r="P1652" s="5">
        <f t="shared" si="125"/>
        <v>815560.82148486166</v>
      </c>
    </row>
    <row r="1653" spans="12:16" x14ac:dyDescent="0.2">
      <c r="L1653" s="21">
        <f t="shared" si="122"/>
        <v>0</v>
      </c>
      <c r="M1653" s="11">
        <v>16410000</v>
      </c>
      <c r="N1653" s="5">
        <f t="shared" si="123"/>
        <v>1856818.1818181446</v>
      </c>
      <c r="O1653" s="5">
        <f t="shared" si="124"/>
        <v>-1363.6363636363635</v>
      </c>
      <c r="P1653" s="5">
        <f t="shared" si="125"/>
        <v>818222.74881503545</v>
      </c>
    </row>
    <row r="1654" spans="12:16" x14ac:dyDescent="0.2">
      <c r="L1654" s="21">
        <f t="shared" si="122"/>
        <v>0</v>
      </c>
      <c r="M1654" s="11">
        <v>16420000</v>
      </c>
      <c r="N1654" s="5">
        <f t="shared" si="123"/>
        <v>1855454.5454545082</v>
      </c>
      <c r="O1654" s="5">
        <f t="shared" si="124"/>
        <v>-1363.6363636363635</v>
      </c>
      <c r="P1654" s="5">
        <f t="shared" si="125"/>
        <v>820884.67614520923</v>
      </c>
    </row>
    <row r="1655" spans="12:16" x14ac:dyDescent="0.2">
      <c r="L1655" s="21">
        <f t="shared" si="122"/>
        <v>0</v>
      </c>
      <c r="M1655" s="11">
        <v>16430000</v>
      </c>
      <c r="N1655" s="5">
        <f t="shared" si="123"/>
        <v>1854090.9090908717</v>
      </c>
      <c r="O1655" s="5">
        <f t="shared" si="124"/>
        <v>-1363.6363636363635</v>
      </c>
      <c r="P1655" s="5">
        <f t="shared" si="125"/>
        <v>823546.60347538302</v>
      </c>
    </row>
    <row r="1656" spans="12:16" x14ac:dyDescent="0.2">
      <c r="L1656" s="21">
        <f t="shared" si="122"/>
        <v>0</v>
      </c>
      <c r="M1656" s="11">
        <v>16440000</v>
      </c>
      <c r="N1656" s="5">
        <f t="shared" si="123"/>
        <v>1852727.2727272352</v>
      </c>
      <c r="O1656" s="5">
        <f t="shared" si="124"/>
        <v>-1363.6363636363635</v>
      </c>
      <c r="P1656" s="5">
        <f t="shared" si="125"/>
        <v>826208.5308055568</v>
      </c>
    </row>
    <row r="1657" spans="12:16" x14ac:dyDescent="0.2">
      <c r="L1657" s="21">
        <f t="shared" si="122"/>
        <v>0</v>
      </c>
      <c r="M1657" s="11">
        <v>16450000</v>
      </c>
      <c r="N1657" s="5">
        <f t="shared" si="123"/>
        <v>1851363.6363635988</v>
      </c>
      <c r="O1657" s="5">
        <f t="shared" si="124"/>
        <v>-1363.6363636363635</v>
      </c>
      <c r="P1657" s="5">
        <f t="shared" si="125"/>
        <v>828870.45813573059</v>
      </c>
    </row>
    <row r="1658" spans="12:16" x14ac:dyDescent="0.2">
      <c r="L1658" s="21">
        <f t="shared" si="122"/>
        <v>0</v>
      </c>
      <c r="M1658" s="11">
        <v>16460000</v>
      </c>
      <c r="N1658" s="5">
        <f t="shared" si="123"/>
        <v>1849999.9999999623</v>
      </c>
      <c r="O1658" s="5">
        <f t="shared" si="124"/>
        <v>-1363.6363636363635</v>
      </c>
      <c r="P1658" s="5">
        <f t="shared" si="125"/>
        <v>831532.38546590437</v>
      </c>
    </row>
    <row r="1659" spans="12:16" x14ac:dyDescent="0.2">
      <c r="L1659" s="21">
        <f t="shared" si="122"/>
        <v>0</v>
      </c>
      <c r="M1659" s="11">
        <v>16470000</v>
      </c>
      <c r="N1659" s="5">
        <f t="shared" si="123"/>
        <v>1848636.3636363258</v>
      </c>
      <c r="O1659" s="5">
        <f t="shared" si="124"/>
        <v>-1363.6363636363635</v>
      </c>
      <c r="P1659" s="5">
        <f t="shared" si="125"/>
        <v>834194.31279607816</v>
      </c>
    </row>
    <row r="1660" spans="12:16" x14ac:dyDescent="0.2">
      <c r="L1660" s="21">
        <f t="shared" si="122"/>
        <v>0</v>
      </c>
      <c r="M1660" s="11">
        <v>16480000</v>
      </c>
      <c r="N1660" s="5">
        <f t="shared" si="123"/>
        <v>1847272.7272726893</v>
      </c>
      <c r="O1660" s="5">
        <f t="shared" si="124"/>
        <v>-1363.6363636363635</v>
      </c>
      <c r="P1660" s="5">
        <f t="shared" si="125"/>
        <v>836856.24012625194</v>
      </c>
    </row>
    <row r="1661" spans="12:16" x14ac:dyDescent="0.2">
      <c r="L1661" s="21">
        <f t="shared" si="122"/>
        <v>0</v>
      </c>
      <c r="M1661" s="11">
        <v>16490000</v>
      </c>
      <c r="N1661" s="5">
        <f t="shared" si="123"/>
        <v>1845909.0909090529</v>
      </c>
      <c r="O1661" s="5">
        <f t="shared" si="124"/>
        <v>-1363.6363636363635</v>
      </c>
      <c r="P1661" s="5">
        <f t="shared" si="125"/>
        <v>839518.16745642573</v>
      </c>
    </row>
    <row r="1662" spans="12:16" x14ac:dyDescent="0.2">
      <c r="L1662" s="21">
        <f t="shared" si="122"/>
        <v>0</v>
      </c>
      <c r="M1662" s="11">
        <v>16500000</v>
      </c>
      <c r="N1662" s="5">
        <f t="shared" si="123"/>
        <v>1844545.4545454164</v>
      </c>
      <c r="O1662" s="5">
        <f t="shared" si="124"/>
        <v>-1363.6363636363635</v>
      </c>
      <c r="P1662" s="5">
        <f t="shared" si="125"/>
        <v>842180.09478659951</v>
      </c>
    </row>
    <row r="1663" spans="12:16" x14ac:dyDescent="0.2">
      <c r="L1663" s="21">
        <f t="shared" si="122"/>
        <v>0</v>
      </c>
      <c r="M1663" s="11">
        <v>16510000</v>
      </c>
      <c r="N1663" s="5">
        <f t="shared" si="123"/>
        <v>1843181.8181817799</v>
      </c>
      <c r="O1663" s="5">
        <f t="shared" si="124"/>
        <v>-1363.6363636363635</v>
      </c>
      <c r="P1663" s="5">
        <f t="shared" si="125"/>
        <v>844842.0221167733</v>
      </c>
    </row>
    <row r="1664" spans="12:16" x14ac:dyDescent="0.2">
      <c r="L1664" s="21">
        <f t="shared" si="122"/>
        <v>0</v>
      </c>
      <c r="M1664" s="11">
        <v>16520000</v>
      </c>
      <c r="N1664" s="5">
        <f t="shared" si="123"/>
        <v>1841818.1818181435</v>
      </c>
      <c r="O1664" s="5">
        <f t="shared" si="124"/>
        <v>-1363.6363636363635</v>
      </c>
      <c r="P1664" s="5">
        <f t="shared" si="125"/>
        <v>847503.94944694708</v>
      </c>
    </row>
    <row r="1665" spans="12:16" x14ac:dyDescent="0.2">
      <c r="L1665" s="21">
        <f t="shared" si="122"/>
        <v>0</v>
      </c>
      <c r="M1665" s="11">
        <v>16530000</v>
      </c>
      <c r="N1665" s="5">
        <f t="shared" si="123"/>
        <v>1840454.545454507</v>
      </c>
      <c r="O1665" s="5">
        <f t="shared" si="124"/>
        <v>-1363.6363636363635</v>
      </c>
      <c r="P1665" s="5">
        <f t="shared" si="125"/>
        <v>850165.87677712087</v>
      </c>
    </row>
    <row r="1666" spans="12:16" x14ac:dyDescent="0.2">
      <c r="L1666" s="21">
        <f t="shared" si="122"/>
        <v>0</v>
      </c>
      <c r="M1666" s="11">
        <v>16540000</v>
      </c>
      <c r="N1666" s="5">
        <f t="shared" si="123"/>
        <v>1839090.9090908705</v>
      </c>
      <c r="O1666" s="5">
        <f t="shared" si="124"/>
        <v>-1363.6363636363635</v>
      </c>
      <c r="P1666" s="5">
        <f t="shared" si="125"/>
        <v>852827.80410729465</v>
      </c>
    </row>
    <row r="1667" spans="12:16" x14ac:dyDescent="0.2">
      <c r="L1667" s="21">
        <f t="shared" si="122"/>
        <v>0</v>
      </c>
      <c r="M1667" s="11">
        <v>16550000</v>
      </c>
      <c r="N1667" s="5">
        <f t="shared" si="123"/>
        <v>1837727.2727272341</v>
      </c>
      <c r="O1667" s="5">
        <f t="shared" si="124"/>
        <v>-1363.6363636363635</v>
      </c>
      <c r="P1667" s="5">
        <f t="shared" si="125"/>
        <v>855489.73143746844</v>
      </c>
    </row>
    <row r="1668" spans="12:16" x14ac:dyDescent="0.2">
      <c r="L1668" s="21">
        <f t="shared" si="122"/>
        <v>0</v>
      </c>
      <c r="M1668" s="11">
        <v>16560000</v>
      </c>
      <c r="N1668" s="5">
        <f t="shared" si="123"/>
        <v>1836363.6363635976</v>
      </c>
      <c r="O1668" s="5">
        <f t="shared" si="124"/>
        <v>-1363.6363636363635</v>
      </c>
      <c r="P1668" s="5">
        <f t="shared" si="125"/>
        <v>858151.65876764222</v>
      </c>
    </row>
    <row r="1669" spans="12:16" x14ac:dyDescent="0.2">
      <c r="L1669" s="21">
        <f t="shared" si="122"/>
        <v>0</v>
      </c>
      <c r="M1669" s="11">
        <v>16570000</v>
      </c>
      <c r="N1669" s="5">
        <f t="shared" si="123"/>
        <v>1834999.9999999611</v>
      </c>
      <c r="O1669" s="5">
        <f t="shared" si="124"/>
        <v>-1363.6363636363635</v>
      </c>
      <c r="P1669" s="5">
        <f t="shared" si="125"/>
        <v>860813.58609781601</v>
      </c>
    </row>
    <row r="1670" spans="12:16" x14ac:dyDescent="0.2">
      <c r="L1670" s="21">
        <f t="shared" si="122"/>
        <v>0</v>
      </c>
      <c r="M1670" s="11">
        <v>16580000</v>
      </c>
      <c r="N1670" s="5">
        <f t="shared" si="123"/>
        <v>1833636.3636363246</v>
      </c>
      <c r="O1670" s="5">
        <f t="shared" si="124"/>
        <v>-1363.6363636363635</v>
      </c>
      <c r="P1670" s="5">
        <f t="shared" si="125"/>
        <v>863475.51342798979</v>
      </c>
    </row>
    <row r="1671" spans="12:16" x14ac:dyDescent="0.2">
      <c r="L1671" s="21">
        <f t="shared" si="122"/>
        <v>0</v>
      </c>
      <c r="M1671" s="11">
        <v>16590000</v>
      </c>
      <c r="N1671" s="5">
        <f t="shared" si="123"/>
        <v>1832272.7272726882</v>
      </c>
      <c r="O1671" s="5">
        <f t="shared" si="124"/>
        <v>-1363.6363636363635</v>
      </c>
      <c r="P1671" s="5">
        <f t="shared" si="125"/>
        <v>866137.44075816358</v>
      </c>
    </row>
    <row r="1672" spans="12:16" x14ac:dyDescent="0.2">
      <c r="L1672" s="21">
        <f t="shared" si="122"/>
        <v>0</v>
      </c>
      <c r="M1672" s="11">
        <v>16600000</v>
      </c>
      <c r="N1672" s="5">
        <f t="shared" si="123"/>
        <v>1830909.0909090517</v>
      </c>
      <c r="O1672" s="5">
        <f t="shared" si="124"/>
        <v>-1363.6363636363635</v>
      </c>
      <c r="P1672" s="5">
        <f t="shared" si="125"/>
        <v>868799.36808833736</v>
      </c>
    </row>
    <row r="1673" spans="12:16" x14ac:dyDescent="0.2">
      <c r="L1673" s="21">
        <f t="shared" si="122"/>
        <v>0</v>
      </c>
      <c r="M1673" s="11">
        <v>16610000</v>
      </c>
      <c r="N1673" s="5">
        <f t="shared" si="123"/>
        <v>1829545.4545454152</v>
      </c>
      <c r="O1673" s="5">
        <f t="shared" si="124"/>
        <v>-1363.6363636363635</v>
      </c>
      <c r="P1673" s="5">
        <f t="shared" si="125"/>
        <v>871461.29541851114</v>
      </c>
    </row>
    <row r="1674" spans="12:16" x14ac:dyDescent="0.2">
      <c r="L1674" s="21">
        <f t="shared" si="122"/>
        <v>0</v>
      </c>
      <c r="M1674" s="11">
        <v>16620000</v>
      </c>
      <c r="N1674" s="5">
        <f t="shared" si="123"/>
        <v>1828181.8181817788</v>
      </c>
      <c r="O1674" s="5">
        <f t="shared" si="124"/>
        <v>-1363.6363636363635</v>
      </c>
      <c r="P1674" s="5">
        <f t="shared" si="125"/>
        <v>874123.22274868493</v>
      </c>
    </row>
    <row r="1675" spans="12:16" x14ac:dyDescent="0.2">
      <c r="L1675" s="21">
        <f t="shared" si="122"/>
        <v>0</v>
      </c>
      <c r="M1675" s="11">
        <v>16630000</v>
      </c>
      <c r="N1675" s="5">
        <f t="shared" si="123"/>
        <v>1826818.1818181423</v>
      </c>
      <c r="O1675" s="5">
        <f t="shared" si="124"/>
        <v>-1363.6363636363635</v>
      </c>
      <c r="P1675" s="5">
        <f t="shared" si="125"/>
        <v>876785.15007885871</v>
      </c>
    </row>
    <row r="1676" spans="12:16" x14ac:dyDescent="0.2">
      <c r="L1676" s="21">
        <f t="shared" ref="L1676:L1739" si="126">IF(M1676&gt;I$17,0,IF(N1675&lt;0,IF(N1676&gt;0,M1676,0),0))</f>
        <v>0</v>
      </c>
      <c r="M1676" s="11">
        <v>16640000</v>
      </c>
      <c r="N1676" s="5">
        <f t="shared" si="123"/>
        <v>1825454.5454545058</v>
      </c>
      <c r="O1676" s="5">
        <f t="shared" si="124"/>
        <v>-1363.6363636363635</v>
      </c>
      <c r="P1676" s="5">
        <f t="shared" si="125"/>
        <v>879447.0774090325</v>
      </c>
    </row>
    <row r="1677" spans="12:16" x14ac:dyDescent="0.2">
      <c r="L1677" s="21">
        <f t="shared" si="126"/>
        <v>0</v>
      </c>
      <c r="M1677" s="11">
        <v>16650000</v>
      </c>
      <c r="N1677" s="5">
        <f t="shared" ref="N1677:N1740" si="127">IF((I$17+1)&lt;=M1677,NA(),N1676+O1677)</f>
        <v>1824090.9090908694</v>
      </c>
      <c r="O1677" s="5">
        <f t="shared" ref="O1677:O1740" si="128">IF(M1677&gt;I$17,NA(),IF(M1677&lt;=G$24,N$5,IF(M1677&lt;=G$25,N$6,IF(M1677&lt;=G$26,N$7,N$8))))</f>
        <v>-1363.6363636363635</v>
      </c>
      <c r="P1677" s="5">
        <f t="shared" ref="P1677:P1740" si="129">IF(M1677&gt;I$17,NA(),P1676+R$14)</f>
        <v>882109.00473920628</v>
      </c>
    </row>
    <row r="1678" spans="12:16" x14ac:dyDescent="0.2">
      <c r="L1678" s="21">
        <f t="shared" si="126"/>
        <v>0</v>
      </c>
      <c r="M1678" s="11">
        <v>16660000</v>
      </c>
      <c r="N1678" s="5">
        <f t="shared" si="127"/>
        <v>1822727.2727272329</v>
      </c>
      <c r="O1678" s="5">
        <f t="shared" si="128"/>
        <v>-1363.6363636363635</v>
      </c>
      <c r="P1678" s="5">
        <f t="shared" si="129"/>
        <v>884770.93206938007</v>
      </c>
    </row>
    <row r="1679" spans="12:16" x14ac:dyDescent="0.2">
      <c r="L1679" s="21">
        <f t="shared" si="126"/>
        <v>0</v>
      </c>
      <c r="M1679" s="11">
        <v>16670000</v>
      </c>
      <c r="N1679" s="5">
        <f t="shared" si="127"/>
        <v>1821363.6363635964</v>
      </c>
      <c r="O1679" s="5">
        <f t="shared" si="128"/>
        <v>-1363.6363636363635</v>
      </c>
      <c r="P1679" s="5">
        <f t="shared" si="129"/>
        <v>887432.85939955385</v>
      </c>
    </row>
    <row r="1680" spans="12:16" x14ac:dyDescent="0.2">
      <c r="L1680" s="21">
        <f t="shared" si="126"/>
        <v>0</v>
      </c>
      <c r="M1680" s="11">
        <v>16680000</v>
      </c>
      <c r="N1680" s="5">
        <f t="shared" si="127"/>
        <v>1819999.99999996</v>
      </c>
      <c r="O1680" s="5">
        <f t="shared" si="128"/>
        <v>-1363.6363636363635</v>
      </c>
      <c r="P1680" s="5">
        <f t="shared" si="129"/>
        <v>890094.78672972764</v>
      </c>
    </row>
    <row r="1681" spans="12:16" x14ac:dyDescent="0.2">
      <c r="L1681" s="21">
        <f t="shared" si="126"/>
        <v>0</v>
      </c>
      <c r="M1681" s="11">
        <v>16690000</v>
      </c>
      <c r="N1681" s="5">
        <f t="shared" si="127"/>
        <v>1818636.3636363235</v>
      </c>
      <c r="O1681" s="5">
        <f t="shared" si="128"/>
        <v>-1363.6363636363635</v>
      </c>
      <c r="P1681" s="5">
        <f t="shared" si="129"/>
        <v>892756.71405990142</v>
      </c>
    </row>
    <row r="1682" spans="12:16" x14ac:dyDescent="0.2">
      <c r="L1682" s="21">
        <f t="shared" si="126"/>
        <v>0</v>
      </c>
      <c r="M1682" s="11">
        <v>16700000</v>
      </c>
      <c r="N1682" s="5">
        <f t="shared" si="127"/>
        <v>1817272.727272687</v>
      </c>
      <c r="O1682" s="5">
        <f t="shared" si="128"/>
        <v>-1363.6363636363635</v>
      </c>
      <c r="P1682" s="5">
        <f t="shared" si="129"/>
        <v>895418.64139007521</v>
      </c>
    </row>
    <row r="1683" spans="12:16" x14ac:dyDescent="0.2">
      <c r="L1683" s="21">
        <f t="shared" si="126"/>
        <v>0</v>
      </c>
      <c r="M1683" s="11">
        <v>16710000</v>
      </c>
      <c r="N1683" s="5">
        <f t="shared" si="127"/>
        <v>1815909.0909090505</v>
      </c>
      <c r="O1683" s="5">
        <f t="shared" si="128"/>
        <v>-1363.6363636363635</v>
      </c>
      <c r="P1683" s="5">
        <f t="shared" si="129"/>
        <v>898080.56872024899</v>
      </c>
    </row>
    <row r="1684" spans="12:16" x14ac:dyDescent="0.2">
      <c r="L1684" s="21">
        <f t="shared" si="126"/>
        <v>0</v>
      </c>
      <c r="M1684" s="11">
        <v>16720000</v>
      </c>
      <c r="N1684" s="5">
        <f t="shared" si="127"/>
        <v>1814545.4545454141</v>
      </c>
      <c r="O1684" s="5">
        <f t="shared" si="128"/>
        <v>-1363.6363636363635</v>
      </c>
      <c r="P1684" s="5">
        <f t="shared" si="129"/>
        <v>900742.49605042278</v>
      </c>
    </row>
    <row r="1685" spans="12:16" x14ac:dyDescent="0.2">
      <c r="L1685" s="21">
        <f t="shared" si="126"/>
        <v>0</v>
      </c>
      <c r="M1685" s="11">
        <v>16730000</v>
      </c>
      <c r="N1685" s="5">
        <f t="shared" si="127"/>
        <v>1813181.8181817776</v>
      </c>
      <c r="O1685" s="5">
        <f t="shared" si="128"/>
        <v>-1363.6363636363635</v>
      </c>
      <c r="P1685" s="5">
        <f t="shared" si="129"/>
        <v>903404.42338059656</v>
      </c>
    </row>
    <row r="1686" spans="12:16" x14ac:dyDescent="0.2">
      <c r="L1686" s="21">
        <f t="shared" si="126"/>
        <v>0</v>
      </c>
      <c r="M1686" s="11">
        <v>16740000</v>
      </c>
      <c r="N1686" s="5">
        <f t="shared" si="127"/>
        <v>1811818.1818181411</v>
      </c>
      <c r="O1686" s="5">
        <f t="shared" si="128"/>
        <v>-1363.6363636363635</v>
      </c>
      <c r="P1686" s="5">
        <f t="shared" si="129"/>
        <v>906066.35071077035</v>
      </c>
    </row>
    <row r="1687" spans="12:16" x14ac:dyDescent="0.2">
      <c r="L1687" s="21">
        <f t="shared" si="126"/>
        <v>0</v>
      </c>
      <c r="M1687" s="11">
        <v>16750000</v>
      </c>
      <c r="N1687" s="5">
        <f t="shared" si="127"/>
        <v>1810454.5454545047</v>
      </c>
      <c r="O1687" s="5">
        <f t="shared" si="128"/>
        <v>-1363.6363636363635</v>
      </c>
      <c r="P1687" s="5">
        <f t="shared" si="129"/>
        <v>908728.27804094413</v>
      </c>
    </row>
    <row r="1688" spans="12:16" x14ac:dyDescent="0.2">
      <c r="L1688" s="21">
        <f t="shared" si="126"/>
        <v>0</v>
      </c>
      <c r="M1688" s="11">
        <v>16760000</v>
      </c>
      <c r="N1688" s="5">
        <f t="shared" si="127"/>
        <v>1809090.9090908682</v>
      </c>
      <c r="O1688" s="5">
        <f t="shared" si="128"/>
        <v>-1363.6363636363635</v>
      </c>
      <c r="P1688" s="5">
        <f t="shared" si="129"/>
        <v>911390.20537111792</v>
      </c>
    </row>
    <row r="1689" spans="12:16" x14ac:dyDescent="0.2">
      <c r="L1689" s="21">
        <f t="shared" si="126"/>
        <v>0</v>
      </c>
      <c r="M1689" s="11">
        <v>16770000</v>
      </c>
      <c r="N1689" s="5">
        <f t="shared" si="127"/>
        <v>1807727.2727272317</v>
      </c>
      <c r="O1689" s="5">
        <f t="shared" si="128"/>
        <v>-1363.6363636363635</v>
      </c>
      <c r="P1689" s="5">
        <f t="shared" si="129"/>
        <v>914052.1327012917</v>
      </c>
    </row>
    <row r="1690" spans="12:16" x14ac:dyDescent="0.2">
      <c r="L1690" s="21">
        <f t="shared" si="126"/>
        <v>0</v>
      </c>
      <c r="M1690" s="11">
        <v>16780000</v>
      </c>
      <c r="N1690" s="5">
        <f t="shared" si="127"/>
        <v>1806363.6363635953</v>
      </c>
      <c r="O1690" s="5">
        <f t="shared" si="128"/>
        <v>-1363.6363636363635</v>
      </c>
      <c r="P1690" s="5">
        <f t="shared" si="129"/>
        <v>916714.06003146549</v>
      </c>
    </row>
    <row r="1691" spans="12:16" x14ac:dyDescent="0.2">
      <c r="L1691" s="21">
        <f t="shared" si="126"/>
        <v>0</v>
      </c>
      <c r="M1691" s="11">
        <v>16790000</v>
      </c>
      <c r="N1691" s="5">
        <f t="shared" si="127"/>
        <v>1804999.9999999588</v>
      </c>
      <c r="O1691" s="5">
        <f t="shared" si="128"/>
        <v>-1363.6363636363635</v>
      </c>
      <c r="P1691" s="5">
        <f t="shared" si="129"/>
        <v>919375.98736163927</v>
      </c>
    </row>
    <row r="1692" spans="12:16" x14ac:dyDescent="0.2">
      <c r="L1692" s="21">
        <f t="shared" si="126"/>
        <v>0</v>
      </c>
      <c r="M1692" s="11">
        <v>16800000</v>
      </c>
      <c r="N1692" s="5">
        <f t="shared" si="127"/>
        <v>1803636.3636363223</v>
      </c>
      <c r="O1692" s="5">
        <f t="shared" si="128"/>
        <v>-1363.6363636363635</v>
      </c>
      <c r="P1692" s="5">
        <f t="shared" si="129"/>
        <v>922037.91469181306</v>
      </c>
    </row>
    <row r="1693" spans="12:16" x14ac:dyDescent="0.2">
      <c r="L1693" s="21">
        <f t="shared" si="126"/>
        <v>0</v>
      </c>
      <c r="M1693" s="11">
        <v>16810000</v>
      </c>
      <c r="N1693" s="5">
        <f t="shared" si="127"/>
        <v>1802272.7272726859</v>
      </c>
      <c r="O1693" s="5">
        <f t="shared" si="128"/>
        <v>-1363.6363636363635</v>
      </c>
      <c r="P1693" s="5">
        <f t="shared" si="129"/>
        <v>924699.84202198684</v>
      </c>
    </row>
    <row r="1694" spans="12:16" x14ac:dyDescent="0.2">
      <c r="L1694" s="21">
        <f t="shared" si="126"/>
        <v>0</v>
      </c>
      <c r="M1694" s="11">
        <v>16820000</v>
      </c>
      <c r="N1694" s="5">
        <f t="shared" si="127"/>
        <v>1800909.0909090494</v>
      </c>
      <c r="O1694" s="5">
        <f t="shared" si="128"/>
        <v>-1363.6363636363635</v>
      </c>
      <c r="P1694" s="5">
        <f t="shared" si="129"/>
        <v>927361.76935216063</v>
      </c>
    </row>
    <row r="1695" spans="12:16" x14ac:dyDescent="0.2">
      <c r="L1695" s="21">
        <f t="shared" si="126"/>
        <v>0</v>
      </c>
      <c r="M1695" s="11">
        <v>16830000</v>
      </c>
      <c r="N1695" s="5">
        <f t="shared" si="127"/>
        <v>1799545.4545454129</v>
      </c>
      <c r="O1695" s="5">
        <f t="shared" si="128"/>
        <v>-1363.6363636363635</v>
      </c>
      <c r="P1695" s="5">
        <f t="shared" si="129"/>
        <v>930023.69668233441</v>
      </c>
    </row>
    <row r="1696" spans="12:16" x14ac:dyDescent="0.2">
      <c r="L1696" s="21">
        <f t="shared" si="126"/>
        <v>0</v>
      </c>
      <c r="M1696" s="11">
        <v>16840000</v>
      </c>
      <c r="N1696" s="5">
        <f t="shared" si="127"/>
        <v>1798181.8181817764</v>
      </c>
      <c r="O1696" s="5">
        <f t="shared" si="128"/>
        <v>-1363.6363636363635</v>
      </c>
      <c r="P1696" s="5">
        <f t="shared" si="129"/>
        <v>932685.6240125082</v>
      </c>
    </row>
    <row r="1697" spans="12:16" x14ac:dyDescent="0.2">
      <c r="L1697" s="21">
        <f t="shared" si="126"/>
        <v>0</v>
      </c>
      <c r="M1697" s="11">
        <v>16850000</v>
      </c>
      <c r="N1697" s="5">
        <f t="shared" si="127"/>
        <v>1796818.18181814</v>
      </c>
      <c r="O1697" s="5">
        <f t="shared" si="128"/>
        <v>-1363.6363636363635</v>
      </c>
      <c r="P1697" s="5">
        <f t="shared" si="129"/>
        <v>935347.55134268198</v>
      </c>
    </row>
    <row r="1698" spans="12:16" x14ac:dyDescent="0.2">
      <c r="L1698" s="21">
        <f t="shared" si="126"/>
        <v>0</v>
      </c>
      <c r="M1698" s="11">
        <v>16860000</v>
      </c>
      <c r="N1698" s="5">
        <f t="shared" si="127"/>
        <v>1795454.5454545035</v>
      </c>
      <c r="O1698" s="5">
        <f t="shared" si="128"/>
        <v>-1363.6363636363635</v>
      </c>
      <c r="P1698" s="5">
        <f t="shared" si="129"/>
        <v>938009.47867285577</v>
      </c>
    </row>
    <row r="1699" spans="12:16" x14ac:dyDescent="0.2">
      <c r="L1699" s="21">
        <f t="shared" si="126"/>
        <v>0</v>
      </c>
      <c r="M1699" s="11">
        <v>16870000</v>
      </c>
      <c r="N1699" s="5">
        <f t="shared" si="127"/>
        <v>1794090.909090867</v>
      </c>
      <c r="O1699" s="5">
        <f t="shared" si="128"/>
        <v>-1363.6363636363635</v>
      </c>
      <c r="P1699" s="5">
        <f t="shared" si="129"/>
        <v>940671.40600302955</v>
      </c>
    </row>
    <row r="1700" spans="12:16" x14ac:dyDescent="0.2">
      <c r="L1700" s="21">
        <f t="shared" si="126"/>
        <v>0</v>
      </c>
      <c r="M1700" s="11">
        <v>16880000</v>
      </c>
      <c r="N1700" s="5">
        <f t="shared" si="127"/>
        <v>1792727.2727272306</v>
      </c>
      <c r="O1700" s="5">
        <f t="shared" si="128"/>
        <v>-1363.6363636363635</v>
      </c>
      <c r="P1700" s="5">
        <f t="shared" si="129"/>
        <v>943333.33333320334</v>
      </c>
    </row>
    <row r="1701" spans="12:16" x14ac:dyDescent="0.2">
      <c r="L1701" s="21">
        <f t="shared" si="126"/>
        <v>0</v>
      </c>
      <c r="M1701" s="11">
        <v>16890000</v>
      </c>
      <c r="N1701" s="5">
        <f t="shared" si="127"/>
        <v>1791363.6363635941</v>
      </c>
      <c r="O1701" s="5">
        <f t="shared" si="128"/>
        <v>-1363.6363636363635</v>
      </c>
      <c r="P1701" s="5">
        <f t="shared" si="129"/>
        <v>945995.26066337712</v>
      </c>
    </row>
    <row r="1702" spans="12:16" x14ac:dyDescent="0.2">
      <c r="L1702" s="21">
        <f t="shared" si="126"/>
        <v>0</v>
      </c>
      <c r="M1702" s="11">
        <v>16900000</v>
      </c>
      <c r="N1702" s="5">
        <f t="shared" si="127"/>
        <v>1789999.9999999576</v>
      </c>
      <c r="O1702" s="5">
        <f t="shared" si="128"/>
        <v>-1363.6363636363635</v>
      </c>
      <c r="P1702" s="5">
        <f t="shared" si="129"/>
        <v>948657.18799355091</v>
      </c>
    </row>
    <row r="1703" spans="12:16" x14ac:dyDescent="0.2">
      <c r="L1703" s="21">
        <f t="shared" si="126"/>
        <v>0</v>
      </c>
      <c r="M1703" s="11">
        <v>16910000</v>
      </c>
      <c r="N1703" s="5">
        <f t="shared" si="127"/>
        <v>1788636.3636363212</v>
      </c>
      <c r="O1703" s="5">
        <f t="shared" si="128"/>
        <v>-1363.6363636363635</v>
      </c>
      <c r="P1703" s="5">
        <f t="shared" si="129"/>
        <v>951319.11532372469</v>
      </c>
    </row>
    <row r="1704" spans="12:16" x14ac:dyDescent="0.2">
      <c r="L1704" s="21">
        <f t="shared" si="126"/>
        <v>0</v>
      </c>
      <c r="M1704" s="11">
        <v>16920000</v>
      </c>
      <c r="N1704" s="5">
        <f t="shared" si="127"/>
        <v>1787272.7272726847</v>
      </c>
      <c r="O1704" s="5">
        <f t="shared" si="128"/>
        <v>-1363.6363636363635</v>
      </c>
      <c r="P1704" s="5">
        <f t="shared" si="129"/>
        <v>953981.04265389848</v>
      </c>
    </row>
    <row r="1705" spans="12:16" x14ac:dyDescent="0.2">
      <c r="L1705" s="21">
        <f t="shared" si="126"/>
        <v>0</v>
      </c>
      <c r="M1705" s="11">
        <v>16930000</v>
      </c>
      <c r="N1705" s="5">
        <f t="shared" si="127"/>
        <v>1785909.0909090482</v>
      </c>
      <c r="O1705" s="5">
        <f t="shared" si="128"/>
        <v>-1363.6363636363635</v>
      </c>
      <c r="P1705" s="5">
        <f t="shared" si="129"/>
        <v>956642.96998407226</v>
      </c>
    </row>
    <row r="1706" spans="12:16" x14ac:dyDescent="0.2">
      <c r="L1706" s="21">
        <f t="shared" si="126"/>
        <v>0</v>
      </c>
      <c r="M1706" s="11">
        <v>16940000</v>
      </c>
      <c r="N1706" s="5">
        <f t="shared" si="127"/>
        <v>1784545.4545454117</v>
      </c>
      <c r="O1706" s="5">
        <f t="shared" si="128"/>
        <v>-1363.6363636363635</v>
      </c>
      <c r="P1706" s="5">
        <f t="shared" si="129"/>
        <v>959304.89731424605</v>
      </c>
    </row>
    <row r="1707" spans="12:16" x14ac:dyDescent="0.2">
      <c r="L1707" s="21">
        <f t="shared" si="126"/>
        <v>0</v>
      </c>
      <c r="M1707" s="11">
        <v>16950000</v>
      </c>
      <c r="N1707" s="5">
        <f t="shared" si="127"/>
        <v>1783181.8181817753</v>
      </c>
      <c r="O1707" s="5">
        <f t="shared" si="128"/>
        <v>-1363.6363636363635</v>
      </c>
      <c r="P1707" s="5">
        <f t="shared" si="129"/>
        <v>961966.82464441983</v>
      </c>
    </row>
    <row r="1708" spans="12:16" x14ac:dyDescent="0.2">
      <c r="L1708" s="21">
        <f t="shared" si="126"/>
        <v>0</v>
      </c>
      <c r="M1708" s="11">
        <v>16960000</v>
      </c>
      <c r="N1708" s="5">
        <f t="shared" si="127"/>
        <v>1781818.1818181388</v>
      </c>
      <c r="O1708" s="5">
        <f t="shared" si="128"/>
        <v>-1363.6363636363635</v>
      </c>
      <c r="P1708" s="5">
        <f t="shared" si="129"/>
        <v>964628.75197459362</v>
      </c>
    </row>
    <row r="1709" spans="12:16" x14ac:dyDescent="0.2">
      <c r="L1709" s="21">
        <f t="shared" si="126"/>
        <v>0</v>
      </c>
      <c r="M1709" s="11">
        <v>16970000</v>
      </c>
      <c r="N1709" s="5">
        <f t="shared" si="127"/>
        <v>1780454.5454545023</v>
      </c>
      <c r="O1709" s="5">
        <f t="shared" si="128"/>
        <v>-1363.6363636363635</v>
      </c>
      <c r="P1709" s="5">
        <f t="shared" si="129"/>
        <v>967290.6793047674</v>
      </c>
    </row>
    <row r="1710" spans="12:16" x14ac:dyDescent="0.2">
      <c r="L1710" s="21">
        <f t="shared" si="126"/>
        <v>0</v>
      </c>
      <c r="M1710" s="11">
        <v>16980000</v>
      </c>
      <c r="N1710" s="5">
        <f t="shared" si="127"/>
        <v>1779090.9090908659</v>
      </c>
      <c r="O1710" s="5">
        <f t="shared" si="128"/>
        <v>-1363.6363636363635</v>
      </c>
      <c r="P1710" s="5">
        <f t="shared" si="129"/>
        <v>969952.60663494118</v>
      </c>
    </row>
    <row r="1711" spans="12:16" x14ac:dyDescent="0.2">
      <c r="L1711" s="21">
        <f t="shared" si="126"/>
        <v>0</v>
      </c>
      <c r="M1711" s="11">
        <v>16990000</v>
      </c>
      <c r="N1711" s="5">
        <f t="shared" si="127"/>
        <v>1777727.2727272294</v>
      </c>
      <c r="O1711" s="5">
        <f t="shared" si="128"/>
        <v>-1363.6363636363635</v>
      </c>
      <c r="P1711" s="5">
        <f t="shared" si="129"/>
        <v>972614.53396511497</v>
      </c>
    </row>
    <row r="1712" spans="12:16" x14ac:dyDescent="0.2">
      <c r="L1712" s="21">
        <f t="shared" si="126"/>
        <v>0</v>
      </c>
      <c r="M1712" s="11">
        <v>17000000</v>
      </c>
      <c r="N1712" s="5">
        <f t="shared" si="127"/>
        <v>1776363.6363635929</v>
      </c>
      <c r="O1712" s="5">
        <f t="shared" si="128"/>
        <v>-1363.6363636363635</v>
      </c>
      <c r="P1712" s="5">
        <f t="shared" si="129"/>
        <v>975276.46129528875</v>
      </c>
    </row>
    <row r="1713" spans="12:16" x14ac:dyDescent="0.2">
      <c r="L1713" s="21">
        <f t="shared" si="126"/>
        <v>0</v>
      </c>
      <c r="M1713" s="11">
        <v>17010000</v>
      </c>
      <c r="N1713" s="5">
        <f t="shared" si="127"/>
        <v>1774999.9999999565</v>
      </c>
      <c r="O1713" s="5">
        <f t="shared" si="128"/>
        <v>-1363.6363636363635</v>
      </c>
      <c r="P1713" s="5">
        <f t="shared" si="129"/>
        <v>977938.38862546254</v>
      </c>
    </row>
    <row r="1714" spans="12:16" x14ac:dyDescent="0.2">
      <c r="L1714" s="21">
        <f t="shared" si="126"/>
        <v>0</v>
      </c>
      <c r="M1714" s="11">
        <v>17020000</v>
      </c>
      <c r="N1714" s="5">
        <f t="shared" si="127"/>
        <v>1773636.36363632</v>
      </c>
      <c r="O1714" s="5">
        <f t="shared" si="128"/>
        <v>-1363.6363636363635</v>
      </c>
      <c r="P1714" s="5">
        <f t="shared" si="129"/>
        <v>980600.31595563632</v>
      </c>
    </row>
    <row r="1715" spans="12:16" x14ac:dyDescent="0.2">
      <c r="L1715" s="21">
        <f t="shared" si="126"/>
        <v>0</v>
      </c>
      <c r="M1715" s="11">
        <v>17030000</v>
      </c>
      <c r="N1715" s="5">
        <f t="shared" si="127"/>
        <v>1772272.7272726835</v>
      </c>
      <c r="O1715" s="5">
        <f t="shared" si="128"/>
        <v>-1363.6363636363635</v>
      </c>
      <c r="P1715" s="5">
        <f t="shared" si="129"/>
        <v>983262.24328581011</v>
      </c>
    </row>
    <row r="1716" spans="12:16" x14ac:dyDescent="0.2">
      <c r="L1716" s="21">
        <f t="shared" si="126"/>
        <v>0</v>
      </c>
      <c r="M1716" s="11">
        <v>17040000</v>
      </c>
      <c r="N1716" s="5">
        <f t="shared" si="127"/>
        <v>1770909.0909090471</v>
      </c>
      <c r="O1716" s="5">
        <f t="shared" si="128"/>
        <v>-1363.6363636363635</v>
      </c>
      <c r="P1716" s="5">
        <f t="shared" si="129"/>
        <v>985924.17061598389</v>
      </c>
    </row>
    <row r="1717" spans="12:16" x14ac:dyDescent="0.2">
      <c r="L1717" s="21">
        <f t="shared" si="126"/>
        <v>0</v>
      </c>
      <c r="M1717" s="11">
        <v>17050000</v>
      </c>
      <c r="N1717" s="5">
        <f t="shared" si="127"/>
        <v>1769545.4545454106</v>
      </c>
      <c r="O1717" s="5">
        <f t="shared" si="128"/>
        <v>-1363.6363636363635</v>
      </c>
      <c r="P1717" s="5">
        <f t="shared" si="129"/>
        <v>988586.09794615768</v>
      </c>
    </row>
    <row r="1718" spans="12:16" x14ac:dyDescent="0.2">
      <c r="L1718" s="21">
        <f t="shared" si="126"/>
        <v>0</v>
      </c>
      <c r="M1718" s="11">
        <v>17060000</v>
      </c>
      <c r="N1718" s="5">
        <f t="shared" si="127"/>
        <v>1768181.8181817741</v>
      </c>
      <c r="O1718" s="5">
        <f t="shared" si="128"/>
        <v>-1363.6363636363635</v>
      </c>
      <c r="P1718" s="5">
        <f t="shared" si="129"/>
        <v>991248.02527633146</v>
      </c>
    </row>
    <row r="1719" spans="12:16" x14ac:dyDescent="0.2">
      <c r="L1719" s="21">
        <f t="shared" si="126"/>
        <v>0</v>
      </c>
      <c r="M1719" s="11">
        <v>17070000</v>
      </c>
      <c r="N1719" s="5">
        <f t="shared" si="127"/>
        <v>1766818.1818181376</v>
      </c>
      <c r="O1719" s="5">
        <f t="shared" si="128"/>
        <v>-1363.6363636363635</v>
      </c>
      <c r="P1719" s="5">
        <f t="shared" si="129"/>
        <v>993909.95260650525</v>
      </c>
    </row>
    <row r="1720" spans="12:16" x14ac:dyDescent="0.2">
      <c r="L1720" s="21">
        <f t="shared" si="126"/>
        <v>0</v>
      </c>
      <c r="M1720" s="11">
        <v>17080000</v>
      </c>
      <c r="N1720" s="5">
        <f t="shared" si="127"/>
        <v>1765454.5454545012</v>
      </c>
      <c r="O1720" s="5">
        <f t="shared" si="128"/>
        <v>-1363.6363636363635</v>
      </c>
      <c r="P1720" s="5">
        <f t="shared" si="129"/>
        <v>996571.87993667903</v>
      </c>
    </row>
    <row r="1721" spans="12:16" x14ac:dyDescent="0.2">
      <c r="L1721" s="21">
        <f t="shared" si="126"/>
        <v>0</v>
      </c>
      <c r="M1721" s="11">
        <v>17090000</v>
      </c>
      <c r="N1721" s="5">
        <f t="shared" si="127"/>
        <v>1764090.9090908647</v>
      </c>
      <c r="O1721" s="5">
        <f t="shared" si="128"/>
        <v>-1363.6363636363635</v>
      </c>
      <c r="P1721" s="5">
        <f t="shared" si="129"/>
        <v>999233.80726685282</v>
      </c>
    </row>
    <row r="1722" spans="12:16" x14ac:dyDescent="0.2">
      <c r="L1722" s="21">
        <f t="shared" si="126"/>
        <v>0</v>
      </c>
      <c r="M1722" s="11">
        <v>17100000</v>
      </c>
      <c r="N1722" s="5">
        <f t="shared" si="127"/>
        <v>1762727.2727272282</v>
      </c>
      <c r="O1722" s="5">
        <f t="shared" si="128"/>
        <v>-1363.6363636363635</v>
      </c>
      <c r="P1722" s="5">
        <f t="shared" si="129"/>
        <v>1001895.7345970266</v>
      </c>
    </row>
    <row r="1723" spans="12:16" x14ac:dyDescent="0.2">
      <c r="L1723" s="21">
        <f t="shared" si="126"/>
        <v>0</v>
      </c>
      <c r="M1723" s="11">
        <v>17110000</v>
      </c>
      <c r="N1723" s="5">
        <f t="shared" si="127"/>
        <v>1761363.6363635918</v>
      </c>
      <c r="O1723" s="5">
        <f t="shared" si="128"/>
        <v>-1363.6363636363635</v>
      </c>
      <c r="P1723" s="5">
        <f t="shared" si="129"/>
        <v>1004557.6619272004</v>
      </c>
    </row>
    <row r="1724" spans="12:16" x14ac:dyDescent="0.2">
      <c r="L1724" s="21">
        <f t="shared" si="126"/>
        <v>0</v>
      </c>
      <c r="M1724" s="11">
        <v>17120000</v>
      </c>
      <c r="N1724" s="5">
        <f t="shared" si="127"/>
        <v>1759999.9999999553</v>
      </c>
      <c r="O1724" s="5">
        <f t="shared" si="128"/>
        <v>-1363.6363636363635</v>
      </c>
      <c r="P1724" s="5">
        <f t="shared" si="129"/>
        <v>1007219.5892573742</v>
      </c>
    </row>
    <row r="1725" spans="12:16" x14ac:dyDescent="0.2">
      <c r="L1725" s="21">
        <f t="shared" si="126"/>
        <v>0</v>
      </c>
      <c r="M1725" s="11">
        <v>17130000</v>
      </c>
      <c r="N1725" s="5">
        <f t="shared" si="127"/>
        <v>1758636.3636363188</v>
      </c>
      <c r="O1725" s="5">
        <f t="shared" si="128"/>
        <v>-1363.6363636363635</v>
      </c>
      <c r="P1725" s="5">
        <f t="shared" si="129"/>
        <v>1009881.516587548</v>
      </c>
    </row>
    <row r="1726" spans="12:16" x14ac:dyDescent="0.2">
      <c r="L1726" s="21">
        <f t="shared" si="126"/>
        <v>0</v>
      </c>
      <c r="M1726" s="11">
        <v>17140000</v>
      </c>
      <c r="N1726" s="5">
        <f t="shared" si="127"/>
        <v>1757272.7272726824</v>
      </c>
      <c r="O1726" s="5">
        <f t="shared" si="128"/>
        <v>-1363.6363636363635</v>
      </c>
      <c r="P1726" s="5">
        <f t="shared" si="129"/>
        <v>1012543.4439177217</v>
      </c>
    </row>
    <row r="1727" spans="12:16" x14ac:dyDescent="0.2">
      <c r="L1727" s="21">
        <f t="shared" si="126"/>
        <v>0</v>
      </c>
      <c r="M1727" s="11">
        <v>17150000</v>
      </c>
      <c r="N1727" s="5">
        <f t="shared" si="127"/>
        <v>1755909.0909090459</v>
      </c>
      <c r="O1727" s="5">
        <f t="shared" si="128"/>
        <v>-1363.6363636363635</v>
      </c>
      <c r="P1727" s="5">
        <f t="shared" si="129"/>
        <v>1015205.3712478955</v>
      </c>
    </row>
    <row r="1728" spans="12:16" x14ac:dyDescent="0.2">
      <c r="L1728" s="21">
        <f t="shared" si="126"/>
        <v>0</v>
      </c>
      <c r="M1728" s="11">
        <v>17160000</v>
      </c>
      <c r="N1728" s="5">
        <f t="shared" si="127"/>
        <v>1754545.4545454094</v>
      </c>
      <c r="O1728" s="5">
        <f t="shared" si="128"/>
        <v>-1363.6363636363635</v>
      </c>
      <c r="P1728" s="5">
        <f t="shared" si="129"/>
        <v>1017867.2985780693</v>
      </c>
    </row>
    <row r="1729" spans="12:16" x14ac:dyDescent="0.2">
      <c r="L1729" s="21">
        <f t="shared" si="126"/>
        <v>0</v>
      </c>
      <c r="M1729" s="11">
        <v>17170000</v>
      </c>
      <c r="N1729" s="5">
        <f t="shared" si="127"/>
        <v>1753181.8181817729</v>
      </c>
      <c r="O1729" s="5">
        <f t="shared" si="128"/>
        <v>-1363.6363636363635</v>
      </c>
      <c r="P1729" s="5">
        <f t="shared" si="129"/>
        <v>1020529.2259082431</v>
      </c>
    </row>
    <row r="1730" spans="12:16" x14ac:dyDescent="0.2">
      <c r="L1730" s="21">
        <f t="shared" si="126"/>
        <v>0</v>
      </c>
      <c r="M1730" s="11">
        <v>17180000</v>
      </c>
      <c r="N1730" s="5">
        <f t="shared" si="127"/>
        <v>1751818.1818181365</v>
      </c>
      <c r="O1730" s="5">
        <f t="shared" si="128"/>
        <v>-1363.6363636363635</v>
      </c>
      <c r="P1730" s="5">
        <f t="shared" si="129"/>
        <v>1023191.1532384169</v>
      </c>
    </row>
    <row r="1731" spans="12:16" x14ac:dyDescent="0.2">
      <c r="L1731" s="21">
        <f t="shared" si="126"/>
        <v>0</v>
      </c>
      <c r="M1731" s="11">
        <v>17190000</v>
      </c>
      <c r="N1731" s="5">
        <f t="shared" si="127"/>
        <v>1750454.5454545</v>
      </c>
      <c r="O1731" s="5">
        <f t="shared" si="128"/>
        <v>-1363.6363636363635</v>
      </c>
      <c r="P1731" s="5">
        <f t="shared" si="129"/>
        <v>1025853.0805685907</v>
      </c>
    </row>
    <row r="1732" spans="12:16" x14ac:dyDescent="0.2">
      <c r="L1732" s="21">
        <f t="shared" si="126"/>
        <v>0</v>
      </c>
      <c r="M1732" s="11">
        <v>17200000</v>
      </c>
      <c r="N1732" s="5">
        <f t="shared" si="127"/>
        <v>1749090.9090908635</v>
      </c>
      <c r="O1732" s="5">
        <f t="shared" si="128"/>
        <v>-1363.6363636363635</v>
      </c>
      <c r="P1732" s="5">
        <f t="shared" si="129"/>
        <v>1028515.0078987645</v>
      </c>
    </row>
    <row r="1733" spans="12:16" x14ac:dyDescent="0.2">
      <c r="L1733" s="21">
        <f t="shared" si="126"/>
        <v>0</v>
      </c>
      <c r="M1733" s="11">
        <v>17210000</v>
      </c>
      <c r="N1733" s="5">
        <f t="shared" si="127"/>
        <v>1747727.2727272271</v>
      </c>
      <c r="O1733" s="5">
        <f t="shared" si="128"/>
        <v>-1363.6363636363635</v>
      </c>
      <c r="P1733" s="5">
        <f t="shared" si="129"/>
        <v>1031176.9352289382</v>
      </c>
    </row>
    <row r="1734" spans="12:16" x14ac:dyDescent="0.2">
      <c r="L1734" s="21">
        <f t="shared" si="126"/>
        <v>0</v>
      </c>
      <c r="M1734" s="11">
        <v>17220000</v>
      </c>
      <c r="N1734" s="5">
        <f t="shared" si="127"/>
        <v>1746363.6363635906</v>
      </c>
      <c r="O1734" s="5">
        <f t="shared" si="128"/>
        <v>-1363.6363636363635</v>
      </c>
      <c r="P1734" s="5">
        <f t="shared" si="129"/>
        <v>1033838.862559112</v>
      </c>
    </row>
    <row r="1735" spans="12:16" x14ac:dyDescent="0.2">
      <c r="L1735" s="21">
        <f t="shared" si="126"/>
        <v>0</v>
      </c>
      <c r="M1735" s="11">
        <v>17230000</v>
      </c>
      <c r="N1735" s="5">
        <f t="shared" si="127"/>
        <v>1744999.9999999541</v>
      </c>
      <c r="O1735" s="5">
        <f t="shared" si="128"/>
        <v>-1363.6363636363635</v>
      </c>
      <c r="P1735" s="5">
        <f t="shared" si="129"/>
        <v>1036500.7898892858</v>
      </c>
    </row>
    <row r="1736" spans="12:16" x14ac:dyDescent="0.2">
      <c r="L1736" s="21">
        <f t="shared" si="126"/>
        <v>0</v>
      </c>
      <c r="M1736" s="11">
        <v>17240000</v>
      </c>
      <c r="N1736" s="5">
        <f t="shared" si="127"/>
        <v>1743636.3636363177</v>
      </c>
      <c r="O1736" s="5">
        <f t="shared" si="128"/>
        <v>-1363.6363636363635</v>
      </c>
      <c r="P1736" s="5">
        <f t="shared" si="129"/>
        <v>1039162.7172194596</v>
      </c>
    </row>
    <row r="1737" spans="12:16" x14ac:dyDescent="0.2">
      <c r="L1737" s="21">
        <f t="shared" si="126"/>
        <v>0</v>
      </c>
      <c r="M1737" s="11">
        <v>17250000</v>
      </c>
      <c r="N1737" s="5">
        <f t="shared" si="127"/>
        <v>1742272.7272726812</v>
      </c>
      <c r="O1737" s="5">
        <f t="shared" si="128"/>
        <v>-1363.6363636363635</v>
      </c>
      <c r="P1737" s="5">
        <f t="shared" si="129"/>
        <v>1041824.6445496334</v>
      </c>
    </row>
    <row r="1738" spans="12:16" x14ac:dyDescent="0.2">
      <c r="L1738" s="21">
        <f t="shared" si="126"/>
        <v>0</v>
      </c>
      <c r="M1738" s="11">
        <v>17260000</v>
      </c>
      <c r="N1738" s="5">
        <f t="shared" si="127"/>
        <v>1740909.0909090447</v>
      </c>
      <c r="O1738" s="5">
        <f t="shared" si="128"/>
        <v>-1363.6363636363635</v>
      </c>
      <c r="P1738" s="5">
        <f t="shared" si="129"/>
        <v>1044486.5718798072</v>
      </c>
    </row>
    <row r="1739" spans="12:16" x14ac:dyDescent="0.2">
      <c r="L1739" s="21">
        <f t="shared" si="126"/>
        <v>0</v>
      </c>
      <c r="M1739" s="11">
        <v>17270000</v>
      </c>
      <c r="N1739" s="5">
        <f t="shared" si="127"/>
        <v>1739545.4545454083</v>
      </c>
      <c r="O1739" s="5">
        <f t="shared" si="128"/>
        <v>-1363.6363636363635</v>
      </c>
      <c r="P1739" s="5">
        <f t="shared" si="129"/>
        <v>1047148.4992099809</v>
      </c>
    </row>
    <row r="1740" spans="12:16" x14ac:dyDescent="0.2">
      <c r="L1740" s="21">
        <f t="shared" ref="L1740:L1803" si="130">IF(M1740&gt;I$17,0,IF(N1739&lt;0,IF(N1740&gt;0,M1740,0),0))</f>
        <v>0</v>
      </c>
      <c r="M1740" s="11">
        <v>17280000</v>
      </c>
      <c r="N1740" s="5">
        <f t="shared" si="127"/>
        <v>1738181.8181817718</v>
      </c>
      <c r="O1740" s="5">
        <f t="shared" si="128"/>
        <v>-1363.6363636363635</v>
      </c>
      <c r="P1740" s="5">
        <f t="shared" si="129"/>
        <v>1049810.4265401547</v>
      </c>
    </row>
    <row r="1741" spans="12:16" x14ac:dyDescent="0.2">
      <c r="L1741" s="21">
        <f t="shared" si="130"/>
        <v>0</v>
      </c>
      <c r="M1741" s="11">
        <v>17290000</v>
      </c>
      <c r="N1741" s="5">
        <f t="shared" ref="N1741:N1804" si="131">IF((I$17+1)&lt;=M1741,NA(),N1740+O1741)</f>
        <v>1736818.1818181353</v>
      </c>
      <c r="O1741" s="5">
        <f t="shared" ref="O1741:O1804" si="132">IF(M1741&gt;I$17,NA(),IF(M1741&lt;=G$24,N$5,IF(M1741&lt;=G$25,N$6,IF(M1741&lt;=G$26,N$7,N$8))))</f>
        <v>-1363.6363636363635</v>
      </c>
      <c r="P1741" s="5">
        <f t="shared" ref="P1741:P1804" si="133">IF(M1741&gt;I$17,NA(),P1740+R$14)</f>
        <v>1052472.3538703285</v>
      </c>
    </row>
    <row r="1742" spans="12:16" x14ac:dyDescent="0.2">
      <c r="L1742" s="21">
        <f t="shared" si="130"/>
        <v>0</v>
      </c>
      <c r="M1742" s="11">
        <v>17300000</v>
      </c>
      <c r="N1742" s="5">
        <f t="shared" si="131"/>
        <v>1735454.5454544988</v>
      </c>
      <c r="O1742" s="5">
        <f t="shared" si="132"/>
        <v>-1363.6363636363635</v>
      </c>
      <c r="P1742" s="5">
        <f t="shared" si="133"/>
        <v>1055134.2812005023</v>
      </c>
    </row>
    <row r="1743" spans="12:16" x14ac:dyDescent="0.2">
      <c r="L1743" s="21">
        <f t="shared" si="130"/>
        <v>0</v>
      </c>
      <c r="M1743" s="11">
        <v>17310000</v>
      </c>
      <c r="N1743" s="5">
        <f t="shared" si="131"/>
        <v>1734090.9090908624</v>
      </c>
      <c r="O1743" s="5">
        <f t="shared" si="132"/>
        <v>-1363.6363636363635</v>
      </c>
      <c r="P1743" s="5">
        <f t="shared" si="133"/>
        <v>1057796.2085306761</v>
      </c>
    </row>
    <row r="1744" spans="12:16" x14ac:dyDescent="0.2">
      <c r="L1744" s="21">
        <f t="shared" si="130"/>
        <v>0</v>
      </c>
      <c r="M1744" s="11">
        <v>17320000</v>
      </c>
      <c r="N1744" s="5">
        <f t="shared" si="131"/>
        <v>1732727.2727272259</v>
      </c>
      <c r="O1744" s="5">
        <f t="shared" si="132"/>
        <v>-1363.6363636363635</v>
      </c>
      <c r="P1744" s="5">
        <f t="shared" si="133"/>
        <v>1060458.1358608499</v>
      </c>
    </row>
    <row r="1745" spans="12:16" x14ac:dyDescent="0.2">
      <c r="L1745" s="21">
        <f t="shared" si="130"/>
        <v>0</v>
      </c>
      <c r="M1745" s="11">
        <v>17330000</v>
      </c>
      <c r="N1745" s="5">
        <f t="shared" si="131"/>
        <v>1731363.6363635894</v>
      </c>
      <c r="O1745" s="5">
        <f t="shared" si="132"/>
        <v>-1363.6363636363635</v>
      </c>
      <c r="P1745" s="5">
        <f t="shared" si="133"/>
        <v>1063120.0631910237</v>
      </c>
    </row>
    <row r="1746" spans="12:16" x14ac:dyDescent="0.2">
      <c r="L1746" s="21">
        <f t="shared" si="130"/>
        <v>0</v>
      </c>
      <c r="M1746" s="11">
        <v>17340000</v>
      </c>
      <c r="N1746" s="5">
        <f t="shared" si="131"/>
        <v>1729999.999999953</v>
      </c>
      <c r="O1746" s="5">
        <f t="shared" si="132"/>
        <v>-1363.6363636363635</v>
      </c>
      <c r="P1746" s="5">
        <f t="shared" si="133"/>
        <v>1065781.9905211974</v>
      </c>
    </row>
    <row r="1747" spans="12:16" x14ac:dyDescent="0.2">
      <c r="L1747" s="21">
        <f t="shared" si="130"/>
        <v>0</v>
      </c>
      <c r="M1747" s="11">
        <v>17350000</v>
      </c>
      <c r="N1747" s="5">
        <f t="shared" si="131"/>
        <v>1728636.3636363165</v>
      </c>
      <c r="O1747" s="5">
        <f t="shared" si="132"/>
        <v>-1363.6363636363635</v>
      </c>
      <c r="P1747" s="5">
        <f t="shared" si="133"/>
        <v>1068443.9178513712</v>
      </c>
    </row>
    <row r="1748" spans="12:16" x14ac:dyDescent="0.2">
      <c r="L1748" s="21">
        <f t="shared" si="130"/>
        <v>0</v>
      </c>
      <c r="M1748" s="11">
        <v>17360000</v>
      </c>
      <c r="N1748" s="5">
        <f t="shared" si="131"/>
        <v>1727272.72727268</v>
      </c>
      <c r="O1748" s="5">
        <f t="shared" si="132"/>
        <v>-1363.6363636363635</v>
      </c>
      <c r="P1748" s="5">
        <f t="shared" si="133"/>
        <v>1071105.845181545</v>
      </c>
    </row>
    <row r="1749" spans="12:16" x14ac:dyDescent="0.2">
      <c r="L1749" s="21">
        <f t="shared" si="130"/>
        <v>0</v>
      </c>
      <c r="M1749" s="11">
        <v>17370000</v>
      </c>
      <c r="N1749" s="5">
        <f t="shared" si="131"/>
        <v>1725909.0909090436</v>
      </c>
      <c r="O1749" s="5">
        <f t="shared" si="132"/>
        <v>-1363.6363636363635</v>
      </c>
      <c r="P1749" s="5">
        <f t="shared" si="133"/>
        <v>1073767.7725117188</v>
      </c>
    </row>
    <row r="1750" spans="12:16" x14ac:dyDescent="0.2">
      <c r="L1750" s="21">
        <f t="shared" si="130"/>
        <v>0</v>
      </c>
      <c r="M1750" s="11">
        <v>17380000</v>
      </c>
      <c r="N1750" s="5">
        <f t="shared" si="131"/>
        <v>1724545.4545454071</v>
      </c>
      <c r="O1750" s="5">
        <f t="shared" si="132"/>
        <v>-1363.6363636363635</v>
      </c>
      <c r="P1750" s="5">
        <f t="shared" si="133"/>
        <v>1076429.6998418926</v>
      </c>
    </row>
    <row r="1751" spans="12:16" x14ac:dyDescent="0.2">
      <c r="L1751" s="21">
        <f t="shared" si="130"/>
        <v>0</v>
      </c>
      <c r="M1751" s="11">
        <v>17390000</v>
      </c>
      <c r="N1751" s="5">
        <f t="shared" si="131"/>
        <v>1723181.8181817706</v>
      </c>
      <c r="O1751" s="5">
        <f t="shared" si="132"/>
        <v>-1363.6363636363635</v>
      </c>
      <c r="P1751" s="5">
        <f t="shared" si="133"/>
        <v>1079091.6271720664</v>
      </c>
    </row>
    <row r="1752" spans="12:16" x14ac:dyDescent="0.2">
      <c r="L1752" s="21">
        <f t="shared" si="130"/>
        <v>0</v>
      </c>
      <c r="M1752" s="11">
        <v>17400000</v>
      </c>
      <c r="N1752" s="5">
        <f t="shared" si="131"/>
        <v>1721818.1818181342</v>
      </c>
      <c r="O1752" s="5">
        <f t="shared" si="132"/>
        <v>-1363.6363636363635</v>
      </c>
      <c r="P1752" s="5">
        <f t="shared" si="133"/>
        <v>1081753.5545022401</v>
      </c>
    </row>
    <row r="1753" spans="12:16" x14ac:dyDescent="0.2">
      <c r="L1753" s="21">
        <f t="shared" si="130"/>
        <v>0</v>
      </c>
      <c r="M1753" s="11">
        <v>17410000</v>
      </c>
      <c r="N1753" s="5">
        <f t="shared" si="131"/>
        <v>1720454.5454544977</v>
      </c>
      <c r="O1753" s="5">
        <f t="shared" si="132"/>
        <v>-1363.6363636363635</v>
      </c>
      <c r="P1753" s="5">
        <f t="shared" si="133"/>
        <v>1084415.4818324139</v>
      </c>
    </row>
    <row r="1754" spans="12:16" x14ac:dyDescent="0.2">
      <c r="L1754" s="21">
        <f t="shared" si="130"/>
        <v>0</v>
      </c>
      <c r="M1754" s="11">
        <v>17420000</v>
      </c>
      <c r="N1754" s="5">
        <f t="shared" si="131"/>
        <v>1719090.9090908612</v>
      </c>
      <c r="O1754" s="5">
        <f t="shared" si="132"/>
        <v>-1363.6363636363635</v>
      </c>
      <c r="P1754" s="5">
        <f t="shared" si="133"/>
        <v>1087077.4091625877</v>
      </c>
    </row>
    <row r="1755" spans="12:16" x14ac:dyDescent="0.2">
      <c r="L1755" s="21">
        <f t="shared" si="130"/>
        <v>0</v>
      </c>
      <c r="M1755" s="11">
        <v>17430000</v>
      </c>
      <c r="N1755" s="5">
        <f t="shared" si="131"/>
        <v>1717727.2727272247</v>
      </c>
      <c r="O1755" s="5">
        <f t="shared" si="132"/>
        <v>-1363.6363636363635</v>
      </c>
      <c r="P1755" s="5">
        <f t="shared" si="133"/>
        <v>1089739.3364927615</v>
      </c>
    </row>
    <row r="1756" spans="12:16" x14ac:dyDescent="0.2">
      <c r="L1756" s="21">
        <f t="shared" si="130"/>
        <v>0</v>
      </c>
      <c r="M1756" s="11">
        <v>17440000</v>
      </c>
      <c r="N1756" s="5">
        <f t="shared" si="131"/>
        <v>1716363.6363635883</v>
      </c>
      <c r="O1756" s="5">
        <f t="shared" si="132"/>
        <v>-1363.6363636363635</v>
      </c>
      <c r="P1756" s="5">
        <f t="shared" si="133"/>
        <v>1092401.2638229353</v>
      </c>
    </row>
    <row r="1757" spans="12:16" x14ac:dyDescent="0.2">
      <c r="L1757" s="21">
        <f t="shared" si="130"/>
        <v>0</v>
      </c>
      <c r="M1757" s="11">
        <v>17450000</v>
      </c>
      <c r="N1757" s="5">
        <f t="shared" si="131"/>
        <v>1714999.9999999518</v>
      </c>
      <c r="O1757" s="5">
        <f t="shared" si="132"/>
        <v>-1363.6363636363635</v>
      </c>
      <c r="P1757" s="5">
        <f t="shared" si="133"/>
        <v>1095063.1911531091</v>
      </c>
    </row>
    <row r="1758" spans="12:16" x14ac:dyDescent="0.2">
      <c r="L1758" s="21">
        <f t="shared" si="130"/>
        <v>0</v>
      </c>
      <c r="M1758" s="11">
        <v>17460000</v>
      </c>
      <c r="N1758" s="5">
        <f t="shared" si="131"/>
        <v>1713636.3636363153</v>
      </c>
      <c r="O1758" s="5">
        <f t="shared" si="132"/>
        <v>-1363.6363636363635</v>
      </c>
      <c r="P1758" s="5">
        <f t="shared" si="133"/>
        <v>1097725.1184832829</v>
      </c>
    </row>
    <row r="1759" spans="12:16" x14ac:dyDescent="0.2">
      <c r="L1759" s="21">
        <f t="shared" si="130"/>
        <v>0</v>
      </c>
      <c r="M1759" s="11">
        <v>17470000</v>
      </c>
      <c r="N1759" s="5">
        <f t="shared" si="131"/>
        <v>1712272.7272726789</v>
      </c>
      <c r="O1759" s="5">
        <f t="shared" si="132"/>
        <v>-1363.6363636363635</v>
      </c>
      <c r="P1759" s="5">
        <f t="shared" si="133"/>
        <v>1100387.0458134566</v>
      </c>
    </row>
    <row r="1760" spans="12:16" x14ac:dyDescent="0.2">
      <c r="L1760" s="21">
        <f t="shared" si="130"/>
        <v>0</v>
      </c>
      <c r="M1760" s="11">
        <v>17480000</v>
      </c>
      <c r="N1760" s="5">
        <f t="shared" si="131"/>
        <v>1710909.0909090424</v>
      </c>
      <c r="O1760" s="5">
        <f t="shared" si="132"/>
        <v>-1363.6363636363635</v>
      </c>
      <c r="P1760" s="5">
        <f t="shared" si="133"/>
        <v>1103048.9731436304</v>
      </c>
    </row>
    <row r="1761" spans="12:16" x14ac:dyDescent="0.2">
      <c r="L1761" s="21">
        <f t="shared" si="130"/>
        <v>0</v>
      </c>
      <c r="M1761" s="11">
        <v>17490000</v>
      </c>
      <c r="N1761" s="5">
        <f t="shared" si="131"/>
        <v>1709545.4545454059</v>
      </c>
      <c r="O1761" s="5">
        <f t="shared" si="132"/>
        <v>-1363.6363636363635</v>
      </c>
      <c r="P1761" s="5">
        <f t="shared" si="133"/>
        <v>1105710.9004738042</v>
      </c>
    </row>
    <row r="1762" spans="12:16" x14ac:dyDescent="0.2">
      <c r="L1762" s="21">
        <f t="shared" si="130"/>
        <v>0</v>
      </c>
      <c r="M1762" s="11">
        <v>17500000</v>
      </c>
      <c r="N1762" s="5">
        <f t="shared" si="131"/>
        <v>1708181.8181817695</v>
      </c>
      <c r="O1762" s="5">
        <f t="shared" si="132"/>
        <v>-1363.6363636363635</v>
      </c>
      <c r="P1762" s="5">
        <f t="shared" si="133"/>
        <v>1108372.827803978</v>
      </c>
    </row>
    <row r="1763" spans="12:16" x14ac:dyDescent="0.2">
      <c r="L1763" s="21">
        <f t="shared" si="130"/>
        <v>0</v>
      </c>
      <c r="M1763" s="11">
        <v>17510000</v>
      </c>
      <c r="N1763" s="5">
        <f t="shared" si="131"/>
        <v>1706818.181818133</v>
      </c>
      <c r="O1763" s="5">
        <f t="shared" si="132"/>
        <v>-1363.6363636363635</v>
      </c>
      <c r="P1763" s="5">
        <f t="shared" si="133"/>
        <v>1111034.7551341518</v>
      </c>
    </row>
    <row r="1764" spans="12:16" x14ac:dyDescent="0.2">
      <c r="L1764" s="21">
        <f t="shared" si="130"/>
        <v>0</v>
      </c>
      <c r="M1764" s="11">
        <v>17520000</v>
      </c>
      <c r="N1764" s="5">
        <f t="shared" si="131"/>
        <v>1705454.5454544965</v>
      </c>
      <c r="O1764" s="5">
        <f t="shared" si="132"/>
        <v>-1363.6363636363635</v>
      </c>
      <c r="P1764" s="5">
        <f t="shared" si="133"/>
        <v>1113696.6824643256</v>
      </c>
    </row>
    <row r="1765" spans="12:16" x14ac:dyDescent="0.2">
      <c r="L1765" s="21">
        <f t="shared" si="130"/>
        <v>0</v>
      </c>
      <c r="M1765" s="11">
        <v>17530000</v>
      </c>
      <c r="N1765" s="5">
        <f t="shared" si="131"/>
        <v>1704090.90909086</v>
      </c>
      <c r="O1765" s="5">
        <f t="shared" si="132"/>
        <v>-1363.6363636363635</v>
      </c>
      <c r="P1765" s="5">
        <f t="shared" si="133"/>
        <v>1116358.6097944994</v>
      </c>
    </row>
    <row r="1766" spans="12:16" x14ac:dyDescent="0.2">
      <c r="L1766" s="21">
        <f t="shared" si="130"/>
        <v>0</v>
      </c>
      <c r="M1766" s="11">
        <v>17540000</v>
      </c>
      <c r="N1766" s="5">
        <f t="shared" si="131"/>
        <v>1702727.2727272236</v>
      </c>
      <c r="O1766" s="5">
        <f t="shared" si="132"/>
        <v>-1363.6363636363635</v>
      </c>
      <c r="P1766" s="5">
        <f t="shared" si="133"/>
        <v>1119020.5371246731</v>
      </c>
    </row>
    <row r="1767" spans="12:16" x14ac:dyDescent="0.2">
      <c r="L1767" s="21">
        <f t="shared" si="130"/>
        <v>0</v>
      </c>
      <c r="M1767" s="11">
        <v>17550000</v>
      </c>
      <c r="N1767" s="5">
        <f t="shared" si="131"/>
        <v>1701363.6363635871</v>
      </c>
      <c r="O1767" s="5">
        <f t="shared" si="132"/>
        <v>-1363.6363636363635</v>
      </c>
      <c r="P1767" s="5">
        <f t="shared" si="133"/>
        <v>1121682.4644548469</v>
      </c>
    </row>
    <row r="1768" spans="12:16" x14ac:dyDescent="0.2">
      <c r="L1768" s="21">
        <f t="shared" si="130"/>
        <v>0</v>
      </c>
      <c r="M1768" s="11">
        <v>17560000</v>
      </c>
      <c r="N1768" s="5">
        <f t="shared" si="131"/>
        <v>1699999.9999999506</v>
      </c>
      <c r="O1768" s="5">
        <f t="shared" si="132"/>
        <v>-1363.6363636363635</v>
      </c>
      <c r="P1768" s="5">
        <f t="shared" si="133"/>
        <v>1124344.3917850207</v>
      </c>
    </row>
    <row r="1769" spans="12:16" x14ac:dyDescent="0.2">
      <c r="L1769" s="21">
        <f t="shared" si="130"/>
        <v>0</v>
      </c>
      <c r="M1769" s="11">
        <v>17570000</v>
      </c>
      <c r="N1769" s="5">
        <f t="shared" si="131"/>
        <v>1698636.3636363142</v>
      </c>
      <c r="O1769" s="5">
        <f t="shared" si="132"/>
        <v>-1363.6363636363635</v>
      </c>
      <c r="P1769" s="5">
        <f t="shared" si="133"/>
        <v>1127006.3191151945</v>
      </c>
    </row>
    <row r="1770" spans="12:16" x14ac:dyDescent="0.2">
      <c r="L1770" s="21">
        <f t="shared" si="130"/>
        <v>0</v>
      </c>
      <c r="M1770" s="11">
        <v>17580000</v>
      </c>
      <c r="N1770" s="5">
        <f t="shared" si="131"/>
        <v>1697272.7272726777</v>
      </c>
      <c r="O1770" s="5">
        <f t="shared" si="132"/>
        <v>-1363.6363636363635</v>
      </c>
      <c r="P1770" s="5">
        <f t="shared" si="133"/>
        <v>1129668.2464453683</v>
      </c>
    </row>
    <row r="1771" spans="12:16" x14ac:dyDescent="0.2">
      <c r="L1771" s="21">
        <f t="shared" si="130"/>
        <v>0</v>
      </c>
      <c r="M1771" s="11">
        <v>17590000</v>
      </c>
      <c r="N1771" s="5">
        <f t="shared" si="131"/>
        <v>1695909.0909090412</v>
      </c>
      <c r="O1771" s="5">
        <f t="shared" si="132"/>
        <v>-1363.6363636363635</v>
      </c>
      <c r="P1771" s="5">
        <f t="shared" si="133"/>
        <v>1132330.1737755421</v>
      </c>
    </row>
    <row r="1772" spans="12:16" x14ac:dyDescent="0.2">
      <c r="L1772" s="21">
        <f t="shared" si="130"/>
        <v>0</v>
      </c>
      <c r="M1772" s="11">
        <v>17600000</v>
      </c>
      <c r="N1772" s="5">
        <f t="shared" si="131"/>
        <v>1694545.4545454048</v>
      </c>
      <c r="O1772" s="5">
        <f t="shared" si="132"/>
        <v>-1363.6363636363635</v>
      </c>
      <c r="P1772" s="5">
        <f t="shared" si="133"/>
        <v>1134992.1011057158</v>
      </c>
    </row>
    <row r="1773" spans="12:16" x14ac:dyDescent="0.2">
      <c r="L1773" s="21">
        <f t="shared" si="130"/>
        <v>0</v>
      </c>
      <c r="M1773" s="11">
        <v>17610000</v>
      </c>
      <c r="N1773" s="5">
        <f t="shared" si="131"/>
        <v>1693181.8181817683</v>
      </c>
      <c r="O1773" s="5">
        <f t="shared" si="132"/>
        <v>-1363.6363636363635</v>
      </c>
      <c r="P1773" s="5">
        <f t="shared" si="133"/>
        <v>1137654.0284358896</v>
      </c>
    </row>
    <row r="1774" spans="12:16" x14ac:dyDescent="0.2">
      <c r="L1774" s="21">
        <f t="shared" si="130"/>
        <v>0</v>
      </c>
      <c r="M1774" s="11">
        <v>17620000</v>
      </c>
      <c r="N1774" s="5">
        <f t="shared" si="131"/>
        <v>1691818.1818181318</v>
      </c>
      <c r="O1774" s="5">
        <f t="shared" si="132"/>
        <v>-1363.6363636363635</v>
      </c>
      <c r="P1774" s="5">
        <f t="shared" si="133"/>
        <v>1140315.9557660634</v>
      </c>
    </row>
    <row r="1775" spans="12:16" x14ac:dyDescent="0.2">
      <c r="L1775" s="21">
        <f t="shared" si="130"/>
        <v>0</v>
      </c>
      <c r="M1775" s="11">
        <v>17630000</v>
      </c>
      <c r="N1775" s="5">
        <f t="shared" si="131"/>
        <v>1690454.5454544954</v>
      </c>
      <c r="O1775" s="5">
        <f t="shared" si="132"/>
        <v>-1363.6363636363635</v>
      </c>
      <c r="P1775" s="5">
        <f t="shared" si="133"/>
        <v>1142977.8830962372</v>
      </c>
    </row>
    <row r="1776" spans="12:16" x14ac:dyDescent="0.2">
      <c r="L1776" s="21">
        <f t="shared" si="130"/>
        <v>0</v>
      </c>
      <c r="M1776" s="11">
        <v>17640000</v>
      </c>
      <c r="N1776" s="5">
        <f t="shared" si="131"/>
        <v>1689090.9090908589</v>
      </c>
      <c r="O1776" s="5">
        <f t="shared" si="132"/>
        <v>-1363.6363636363635</v>
      </c>
      <c r="P1776" s="5">
        <f t="shared" si="133"/>
        <v>1145639.810426411</v>
      </c>
    </row>
    <row r="1777" spans="12:16" x14ac:dyDescent="0.2">
      <c r="L1777" s="21">
        <f t="shared" si="130"/>
        <v>0</v>
      </c>
      <c r="M1777" s="11">
        <v>17650000</v>
      </c>
      <c r="N1777" s="5">
        <f t="shared" si="131"/>
        <v>1687727.2727272224</v>
      </c>
      <c r="O1777" s="5">
        <f t="shared" si="132"/>
        <v>-1363.6363636363635</v>
      </c>
      <c r="P1777" s="5">
        <f t="shared" si="133"/>
        <v>1148301.7377565848</v>
      </c>
    </row>
    <row r="1778" spans="12:16" x14ac:dyDescent="0.2">
      <c r="L1778" s="21">
        <f t="shared" si="130"/>
        <v>0</v>
      </c>
      <c r="M1778" s="11">
        <v>17660000</v>
      </c>
      <c r="N1778" s="5">
        <f t="shared" si="131"/>
        <v>1686363.6363635859</v>
      </c>
      <c r="O1778" s="5">
        <f t="shared" si="132"/>
        <v>-1363.6363636363635</v>
      </c>
      <c r="P1778" s="5">
        <f t="shared" si="133"/>
        <v>1150963.6650867586</v>
      </c>
    </row>
    <row r="1779" spans="12:16" x14ac:dyDescent="0.2">
      <c r="L1779" s="21">
        <f t="shared" si="130"/>
        <v>0</v>
      </c>
      <c r="M1779" s="11">
        <v>17670000</v>
      </c>
      <c r="N1779" s="5">
        <f t="shared" si="131"/>
        <v>1684999.9999999495</v>
      </c>
      <c r="O1779" s="5">
        <f t="shared" si="132"/>
        <v>-1363.6363636363635</v>
      </c>
      <c r="P1779" s="5">
        <f t="shared" si="133"/>
        <v>1153625.5924169323</v>
      </c>
    </row>
    <row r="1780" spans="12:16" x14ac:dyDescent="0.2">
      <c r="L1780" s="21">
        <f t="shared" si="130"/>
        <v>0</v>
      </c>
      <c r="M1780" s="11">
        <v>17680000</v>
      </c>
      <c r="N1780" s="5">
        <f t="shared" si="131"/>
        <v>1683636.363636313</v>
      </c>
      <c r="O1780" s="5">
        <f t="shared" si="132"/>
        <v>-1363.6363636363635</v>
      </c>
      <c r="P1780" s="5">
        <f t="shared" si="133"/>
        <v>1156287.5197471061</v>
      </c>
    </row>
    <row r="1781" spans="12:16" x14ac:dyDescent="0.2">
      <c r="L1781" s="21">
        <f t="shared" si="130"/>
        <v>0</v>
      </c>
      <c r="M1781" s="11">
        <v>17690000</v>
      </c>
      <c r="N1781" s="5">
        <f t="shared" si="131"/>
        <v>1682272.7272726765</v>
      </c>
      <c r="O1781" s="5">
        <f t="shared" si="132"/>
        <v>-1363.6363636363635</v>
      </c>
      <c r="P1781" s="5">
        <f t="shared" si="133"/>
        <v>1158949.4470772799</v>
      </c>
    </row>
    <row r="1782" spans="12:16" x14ac:dyDescent="0.2">
      <c r="L1782" s="21">
        <f t="shared" si="130"/>
        <v>0</v>
      </c>
      <c r="M1782" s="11">
        <v>17700000</v>
      </c>
      <c r="N1782" s="5">
        <f t="shared" si="131"/>
        <v>1680909.0909090401</v>
      </c>
      <c r="O1782" s="5">
        <f t="shared" si="132"/>
        <v>-1363.6363636363635</v>
      </c>
      <c r="P1782" s="5">
        <f t="shared" si="133"/>
        <v>1161611.3744074537</v>
      </c>
    </row>
    <row r="1783" spans="12:16" x14ac:dyDescent="0.2">
      <c r="L1783" s="21">
        <f t="shared" si="130"/>
        <v>0</v>
      </c>
      <c r="M1783" s="11">
        <v>17710000</v>
      </c>
      <c r="N1783" s="5">
        <f t="shared" si="131"/>
        <v>1679545.4545454036</v>
      </c>
      <c r="O1783" s="5">
        <f t="shared" si="132"/>
        <v>-1363.6363636363635</v>
      </c>
      <c r="P1783" s="5">
        <f t="shared" si="133"/>
        <v>1164273.3017376275</v>
      </c>
    </row>
    <row r="1784" spans="12:16" x14ac:dyDescent="0.2">
      <c r="L1784" s="21">
        <f t="shared" si="130"/>
        <v>0</v>
      </c>
      <c r="M1784" s="11">
        <v>17720000</v>
      </c>
      <c r="N1784" s="5">
        <f t="shared" si="131"/>
        <v>1678181.8181817671</v>
      </c>
      <c r="O1784" s="5">
        <f t="shared" si="132"/>
        <v>-1363.6363636363635</v>
      </c>
      <c r="P1784" s="5">
        <f t="shared" si="133"/>
        <v>1166935.2290678013</v>
      </c>
    </row>
    <row r="1785" spans="12:16" x14ac:dyDescent="0.2">
      <c r="L1785" s="21">
        <f t="shared" si="130"/>
        <v>0</v>
      </c>
      <c r="M1785" s="11">
        <v>17730000</v>
      </c>
      <c r="N1785" s="5">
        <f t="shared" si="131"/>
        <v>1676818.1818181307</v>
      </c>
      <c r="O1785" s="5">
        <f t="shared" si="132"/>
        <v>-1363.6363636363635</v>
      </c>
      <c r="P1785" s="5">
        <f t="shared" si="133"/>
        <v>1169597.156397975</v>
      </c>
    </row>
    <row r="1786" spans="12:16" x14ac:dyDescent="0.2">
      <c r="L1786" s="21">
        <f t="shared" si="130"/>
        <v>0</v>
      </c>
      <c r="M1786" s="11">
        <v>17740000</v>
      </c>
      <c r="N1786" s="5">
        <f t="shared" si="131"/>
        <v>1675454.5454544942</v>
      </c>
      <c r="O1786" s="5">
        <f t="shared" si="132"/>
        <v>-1363.6363636363635</v>
      </c>
      <c r="P1786" s="5">
        <f t="shared" si="133"/>
        <v>1172259.0837281488</v>
      </c>
    </row>
    <row r="1787" spans="12:16" x14ac:dyDescent="0.2">
      <c r="L1787" s="21">
        <f t="shared" si="130"/>
        <v>0</v>
      </c>
      <c r="M1787" s="11">
        <v>17750000</v>
      </c>
      <c r="N1787" s="5">
        <f t="shared" si="131"/>
        <v>1674090.9090908577</v>
      </c>
      <c r="O1787" s="5">
        <f t="shared" si="132"/>
        <v>-1363.6363636363635</v>
      </c>
      <c r="P1787" s="5">
        <f t="shared" si="133"/>
        <v>1174921.0110583226</v>
      </c>
    </row>
    <row r="1788" spans="12:16" x14ac:dyDescent="0.2">
      <c r="L1788" s="21">
        <f t="shared" si="130"/>
        <v>0</v>
      </c>
      <c r="M1788" s="11">
        <v>17760000</v>
      </c>
      <c r="N1788" s="5">
        <f t="shared" si="131"/>
        <v>1672727.2727272213</v>
      </c>
      <c r="O1788" s="5">
        <f t="shared" si="132"/>
        <v>-1363.6363636363635</v>
      </c>
      <c r="P1788" s="5">
        <f t="shared" si="133"/>
        <v>1177582.9383884964</v>
      </c>
    </row>
    <row r="1789" spans="12:16" x14ac:dyDescent="0.2">
      <c r="L1789" s="21">
        <f t="shared" si="130"/>
        <v>0</v>
      </c>
      <c r="M1789" s="11">
        <v>17770000</v>
      </c>
      <c r="N1789" s="5">
        <f t="shared" si="131"/>
        <v>1671363.6363635848</v>
      </c>
      <c r="O1789" s="5">
        <f t="shared" si="132"/>
        <v>-1363.6363636363635</v>
      </c>
      <c r="P1789" s="5">
        <f t="shared" si="133"/>
        <v>1180244.8657186702</v>
      </c>
    </row>
    <row r="1790" spans="12:16" x14ac:dyDescent="0.2">
      <c r="L1790" s="21">
        <f t="shared" si="130"/>
        <v>0</v>
      </c>
      <c r="M1790" s="11">
        <v>17780000</v>
      </c>
      <c r="N1790" s="5">
        <f t="shared" si="131"/>
        <v>1669999.9999999483</v>
      </c>
      <c r="O1790" s="5">
        <f t="shared" si="132"/>
        <v>-1363.6363636363635</v>
      </c>
      <c r="P1790" s="5">
        <f t="shared" si="133"/>
        <v>1182906.793048844</v>
      </c>
    </row>
    <row r="1791" spans="12:16" x14ac:dyDescent="0.2">
      <c r="L1791" s="21">
        <f t="shared" si="130"/>
        <v>0</v>
      </c>
      <c r="M1791" s="11">
        <v>17790000</v>
      </c>
      <c r="N1791" s="5">
        <f t="shared" si="131"/>
        <v>1668636.3636363118</v>
      </c>
      <c r="O1791" s="5">
        <f t="shared" si="132"/>
        <v>-1363.6363636363635</v>
      </c>
      <c r="P1791" s="5">
        <f t="shared" si="133"/>
        <v>1185568.7203790178</v>
      </c>
    </row>
    <row r="1792" spans="12:16" x14ac:dyDescent="0.2">
      <c r="L1792" s="21">
        <f t="shared" si="130"/>
        <v>0</v>
      </c>
      <c r="M1792" s="11">
        <v>17800000</v>
      </c>
      <c r="N1792" s="5">
        <f t="shared" si="131"/>
        <v>1667272.7272726754</v>
      </c>
      <c r="O1792" s="5">
        <f t="shared" si="132"/>
        <v>-1363.6363636363635</v>
      </c>
      <c r="P1792" s="5">
        <f t="shared" si="133"/>
        <v>1188230.6477091915</v>
      </c>
    </row>
    <row r="1793" spans="12:16" x14ac:dyDescent="0.2">
      <c r="L1793" s="21">
        <f t="shared" si="130"/>
        <v>0</v>
      </c>
      <c r="M1793" s="11">
        <v>17810000</v>
      </c>
      <c r="N1793" s="5">
        <f t="shared" si="131"/>
        <v>1665909.0909090389</v>
      </c>
      <c r="O1793" s="5">
        <f t="shared" si="132"/>
        <v>-1363.6363636363635</v>
      </c>
      <c r="P1793" s="5">
        <f t="shared" si="133"/>
        <v>1190892.5750393653</v>
      </c>
    </row>
    <row r="1794" spans="12:16" x14ac:dyDescent="0.2">
      <c r="L1794" s="21">
        <f t="shared" si="130"/>
        <v>0</v>
      </c>
      <c r="M1794" s="11">
        <v>17820000</v>
      </c>
      <c r="N1794" s="5">
        <f t="shared" si="131"/>
        <v>1664545.4545454024</v>
      </c>
      <c r="O1794" s="5">
        <f t="shared" si="132"/>
        <v>-1363.6363636363635</v>
      </c>
      <c r="P1794" s="5">
        <f t="shared" si="133"/>
        <v>1193554.5023695391</v>
      </c>
    </row>
    <row r="1795" spans="12:16" x14ac:dyDescent="0.2">
      <c r="L1795" s="21">
        <f t="shared" si="130"/>
        <v>0</v>
      </c>
      <c r="M1795" s="11">
        <v>17830000</v>
      </c>
      <c r="N1795" s="5">
        <f t="shared" si="131"/>
        <v>1663181.818181766</v>
      </c>
      <c r="O1795" s="5">
        <f t="shared" si="132"/>
        <v>-1363.6363636363635</v>
      </c>
      <c r="P1795" s="5">
        <f t="shared" si="133"/>
        <v>1196216.4296997129</v>
      </c>
    </row>
    <row r="1796" spans="12:16" x14ac:dyDescent="0.2">
      <c r="L1796" s="21">
        <f t="shared" si="130"/>
        <v>0</v>
      </c>
      <c r="M1796" s="11">
        <v>17840000</v>
      </c>
      <c r="N1796" s="5">
        <f t="shared" si="131"/>
        <v>1661818.1818181295</v>
      </c>
      <c r="O1796" s="5">
        <f t="shared" si="132"/>
        <v>-1363.6363636363635</v>
      </c>
      <c r="P1796" s="5">
        <f t="shared" si="133"/>
        <v>1198878.3570298867</v>
      </c>
    </row>
    <row r="1797" spans="12:16" x14ac:dyDescent="0.2">
      <c r="L1797" s="21">
        <f t="shared" si="130"/>
        <v>0</v>
      </c>
      <c r="M1797" s="11">
        <v>17850000</v>
      </c>
      <c r="N1797" s="5">
        <f t="shared" si="131"/>
        <v>1660454.545454493</v>
      </c>
      <c r="O1797" s="5">
        <f t="shared" si="132"/>
        <v>-1363.6363636363635</v>
      </c>
      <c r="P1797" s="5">
        <f t="shared" si="133"/>
        <v>1201540.2843600605</v>
      </c>
    </row>
    <row r="1798" spans="12:16" x14ac:dyDescent="0.2">
      <c r="L1798" s="21">
        <f t="shared" si="130"/>
        <v>0</v>
      </c>
      <c r="M1798" s="11">
        <v>17860000</v>
      </c>
      <c r="N1798" s="5">
        <f t="shared" si="131"/>
        <v>1659090.9090908566</v>
      </c>
      <c r="O1798" s="5">
        <f t="shared" si="132"/>
        <v>-1363.6363636363635</v>
      </c>
      <c r="P1798" s="5">
        <f t="shared" si="133"/>
        <v>1204202.2116902343</v>
      </c>
    </row>
    <row r="1799" spans="12:16" x14ac:dyDescent="0.2">
      <c r="L1799" s="21">
        <f t="shared" si="130"/>
        <v>0</v>
      </c>
      <c r="M1799" s="11">
        <v>17870000</v>
      </c>
      <c r="N1799" s="5">
        <f t="shared" si="131"/>
        <v>1657727.2727272201</v>
      </c>
      <c r="O1799" s="5">
        <f t="shared" si="132"/>
        <v>-1363.6363636363635</v>
      </c>
      <c r="P1799" s="5">
        <f t="shared" si="133"/>
        <v>1206864.139020408</v>
      </c>
    </row>
    <row r="1800" spans="12:16" x14ac:dyDescent="0.2">
      <c r="L1800" s="21">
        <f t="shared" si="130"/>
        <v>0</v>
      </c>
      <c r="M1800" s="11">
        <v>17880000</v>
      </c>
      <c r="N1800" s="5">
        <f t="shared" si="131"/>
        <v>1656363.6363635836</v>
      </c>
      <c r="O1800" s="5">
        <f t="shared" si="132"/>
        <v>-1363.6363636363635</v>
      </c>
      <c r="P1800" s="5">
        <f t="shared" si="133"/>
        <v>1209526.0663505818</v>
      </c>
    </row>
    <row r="1801" spans="12:16" x14ac:dyDescent="0.2">
      <c r="L1801" s="21">
        <f t="shared" si="130"/>
        <v>0</v>
      </c>
      <c r="M1801" s="11">
        <v>17890000</v>
      </c>
      <c r="N1801" s="5">
        <f t="shared" si="131"/>
        <v>1654999.9999999471</v>
      </c>
      <c r="O1801" s="5">
        <f t="shared" si="132"/>
        <v>-1363.6363636363635</v>
      </c>
      <c r="P1801" s="5">
        <f t="shared" si="133"/>
        <v>1212187.9936807556</v>
      </c>
    </row>
    <row r="1802" spans="12:16" x14ac:dyDescent="0.2">
      <c r="L1802" s="21">
        <f t="shared" si="130"/>
        <v>0</v>
      </c>
      <c r="M1802" s="11">
        <v>17900000</v>
      </c>
      <c r="N1802" s="5">
        <f t="shared" si="131"/>
        <v>1653636.3636363107</v>
      </c>
      <c r="O1802" s="5">
        <f t="shared" si="132"/>
        <v>-1363.6363636363635</v>
      </c>
      <c r="P1802" s="5">
        <f t="shared" si="133"/>
        <v>1214849.9210109294</v>
      </c>
    </row>
    <row r="1803" spans="12:16" x14ac:dyDescent="0.2">
      <c r="L1803" s="21">
        <f t="shared" si="130"/>
        <v>0</v>
      </c>
      <c r="M1803" s="11">
        <v>17910000</v>
      </c>
      <c r="N1803" s="5">
        <f t="shared" si="131"/>
        <v>1652272.7272726742</v>
      </c>
      <c r="O1803" s="5">
        <f t="shared" si="132"/>
        <v>-1363.6363636363635</v>
      </c>
      <c r="P1803" s="5">
        <f t="shared" si="133"/>
        <v>1217511.8483411032</v>
      </c>
    </row>
    <row r="1804" spans="12:16" x14ac:dyDescent="0.2">
      <c r="L1804" s="21">
        <f t="shared" ref="L1804:L1867" si="134">IF(M1804&gt;I$17,0,IF(N1803&lt;0,IF(N1804&gt;0,M1804,0),0))</f>
        <v>0</v>
      </c>
      <c r="M1804" s="11">
        <v>17920000</v>
      </c>
      <c r="N1804" s="5">
        <f t="shared" si="131"/>
        <v>1650909.0909090377</v>
      </c>
      <c r="O1804" s="5">
        <f t="shared" si="132"/>
        <v>-1363.6363636363635</v>
      </c>
      <c r="P1804" s="5">
        <f t="shared" si="133"/>
        <v>1220173.775671277</v>
      </c>
    </row>
    <row r="1805" spans="12:16" x14ac:dyDescent="0.2">
      <c r="L1805" s="21">
        <f t="shared" si="134"/>
        <v>0</v>
      </c>
      <c r="M1805" s="11">
        <v>17930000</v>
      </c>
      <c r="N1805" s="5">
        <f t="shared" ref="N1805:N1868" si="135">IF((I$17+1)&lt;=M1805,NA(),N1804+O1805)</f>
        <v>1649545.4545454013</v>
      </c>
      <c r="O1805" s="5">
        <f t="shared" ref="O1805:O1868" si="136">IF(M1805&gt;I$17,NA(),IF(M1805&lt;=G$24,N$5,IF(M1805&lt;=G$25,N$6,IF(M1805&lt;=G$26,N$7,N$8))))</f>
        <v>-1363.6363636363635</v>
      </c>
      <c r="P1805" s="5">
        <f t="shared" ref="P1805:P1868" si="137">IF(M1805&gt;I$17,NA(),P1804+R$14)</f>
        <v>1222835.7030014507</v>
      </c>
    </row>
    <row r="1806" spans="12:16" x14ac:dyDescent="0.2">
      <c r="L1806" s="21">
        <f t="shared" si="134"/>
        <v>0</v>
      </c>
      <c r="M1806" s="11">
        <v>17940000</v>
      </c>
      <c r="N1806" s="5">
        <f t="shared" si="135"/>
        <v>1648181.8181817648</v>
      </c>
      <c r="O1806" s="5">
        <f t="shared" si="136"/>
        <v>-1363.6363636363635</v>
      </c>
      <c r="P1806" s="5">
        <f t="shared" si="137"/>
        <v>1225497.6303316245</v>
      </c>
    </row>
    <row r="1807" spans="12:16" x14ac:dyDescent="0.2">
      <c r="L1807" s="21">
        <f t="shared" si="134"/>
        <v>0</v>
      </c>
      <c r="M1807" s="11">
        <v>17950000</v>
      </c>
      <c r="N1807" s="5">
        <f t="shared" si="135"/>
        <v>1646818.1818181283</v>
      </c>
      <c r="O1807" s="5">
        <f t="shared" si="136"/>
        <v>-1363.6363636363635</v>
      </c>
      <c r="P1807" s="5">
        <f t="shared" si="137"/>
        <v>1228159.5576617983</v>
      </c>
    </row>
    <row r="1808" spans="12:16" x14ac:dyDescent="0.2">
      <c r="L1808" s="21">
        <f t="shared" si="134"/>
        <v>0</v>
      </c>
      <c r="M1808" s="11">
        <v>17960000</v>
      </c>
      <c r="N1808" s="5">
        <f t="shared" si="135"/>
        <v>1645454.5454544919</v>
      </c>
      <c r="O1808" s="5">
        <f t="shared" si="136"/>
        <v>-1363.6363636363635</v>
      </c>
      <c r="P1808" s="5">
        <f t="shared" si="137"/>
        <v>1230821.4849919721</v>
      </c>
    </row>
    <row r="1809" spans="12:16" x14ac:dyDescent="0.2">
      <c r="L1809" s="21">
        <f t="shared" si="134"/>
        <v>0</v>
      </c>
      <c r="M1809" s="11">
        <v>17970000</v>
      </c>
      <c r="N1809" s="5">
        <f t="shared" si="135"/>
        <v>1644090.9090908554</v>
      </c>
      <c r="O1809" s="5">
        <f t="shared" si="136"/>
        <v>-1363.6363636363635</v>
      </c>
      <c r="P1809" s="5">
        <f t="shared" si="137"/>
        <v>1233483.4123221459</v>
      </c>
    </row>
    <row r="1810" spans="12:16" x14ac:dyDescent="0.2">
      <c r="L1810" s="21">
        <f t="shared" si="134"/>
        <v>0</v>
      </c>
      <c r="M1810" s="11">
        <v>17980000</v>
      </c>
      <c r="N1810" s="5">
        <f t="shared" si="135"/>
        <v>1642727.2727272189</v>
      </c>
      <c r="O1810" s="5">
        <f t="shared" si="136"/>
        <v>-1363.6363636363635</v>
      </c>
      <c r="P1810" s="5">
        <f t="shared" si="137"/>
        <v>1236145.3396523197</v>
      </c>
    </row>
    <row r="1811" spans="12:16" x14ac:dyDescent="0.2">
      <c r="L1811" s="21">
        <f t="shared" si="134"/>
        <v>0</v>
      </c>
      <c r="M1811" s="11">
        <v>17990000</v>
      </c>
      <c r="N1811" s="5">
        <f t="shared" si="135"/>
        <v>1641363.6363635825</v>
      </c>
      <c r="O1811" s="5">
        <f t="shared" si="136"/>
        <v>-1363.6363636363635</v>
      </c>
      <c r="P1811" s="5">
        <f t="shared" si="137"/>
        <v>1238807.2669824935</v>
      </c>
    </row>
    <row r="1812" spans="12:16" x14ac:dyDescent="0.2">
      <c r="L1812" s="21">
        <f t="shared" si="134"/>
        <v>0</v>
      </c>
      <c r="M1812" s="11">
        <v>18000000</v>
      </c>
      <c r="N1812" s="5">
        <f t="shared" si="135"/>
        <v>1639999.999999946</v>
      </c>
      <c r="O1812" s="5">
        <f t="shared" si="136"/>
        <v>-1363.6363636363635</v>
      </c>
      <c r="P1812" s="5">
        <f t="shared" si="137"/>
        <v>1241469.1943126672</v>
      </c>
    </row>
    <row r="1813" spans="12:16" x14ac:dyDescent="0.2">
      <c r="L1813" s="21">
        <f t="shared" si="134"/>
        <v>0</v>
      </c>
      <c r="M1813" s="11">
        <v>18010000</v>
      </c>
      <c r="N1813" s="5">
        <f t="shared" si="135"/>
        <v>1638636.3636363095</v>
      </c>
      <c r="O1813" s="5">
        <f t="shared" si="136"/>
        <v>-1363.6363636363635</v>
      </c>
      <c r="P1813" s="5">
        <f t="shared" si="137"/>
        <v>1244131.121642841</v>
      </c>
    </row>
    <row r="1814" spans="12:16" x14ac:dyDescent="0.2">
      <c r="L1814" s="21">
        <f t="shared" si="134"/>
        <v>0</v>
      </c>
      <c r="M1814" s="11">
        <v>18020000</v>
      </c>
      <c r="N1814" s="5">
        <f t="shared" si="135"/>
        <v>1637272.727272673</v>
      </c>
      <c r="O1814" s="5">
        <f t="shared" si="136"/>
        <v>-1363.6363636363635</v>
      </c>
      <c r="P1814" s="5">
        <f t="shared" si="137"/>
        <v>1246793.0489730148</v>
      </c>
    </row>
    <row r="1815" spans="12:16" x14ac:dyDescent="0.2">
      <c r="L1815" s="21">
        <f t="shared" si="134"/>
        <v>0</v>
      </c>
      <c r="M1815" s="11">
        <v>18030000</v>
      </c>
      <c r="N1815" s="5">
        <f t="shared" si="135"/>
        <v>1635909.0909090366</v>
      </c>
      <c r="O1815" s="5">
        <f t="shared" si="136"/>
        <v>-1363.6363636363635</v>
      </c>
      <c r="P1815" s="5">
        <f t="shared" si="137"/>
        <v>1249454.9763031886</v>
      </c>
    </row>
    <row r="1816" spans="12:16" x14ac:dyDescent="0.2">
      <c r="L1816" s="21">
        <f t="shared" si="134"/>
        <v>0</v>
      </c>
      <c r="M1816" s="11">
        <v>18040000</v>
      </c>
      <c r="N1816" s="5">
        <f t="shared" si="135"/>
        <v>1634545.4545454001</v>
      </c>
      <c r="O1816" s="5">
        <f t="shared" si="136"/>
        <v>-1363.6363636363635</v>
      </c>
      <c r="P1816" s="5">
        <f t="shared" si="137"/>
        <v>1252116.9036333624</v>
      </c>
    </row>
    <row r="1817" spans="12:16" x14ac:dyDescent="0.2">
      <c r="L1817" s="21">
        <f t="shared" si="134"/>
        <v>0</v>
      </c>
      <c r="M1817" s="11">
        <v>18050000</v>
      </c>
      <c r="N1817" s="5">
        <f t="shared" si="135"/>
        <v>1633181.8181817636</v>
      </c>
      <c r="O1817" s="5">
        <f t="shared" si="136"/>
        <v>-1363.6363636363635</v>
      </c>
      <c r="P1817" s="5">
        <f t="shared" si="137"/>
        <v>1254778.8309635362</v>
      </c>
    </row>
    <row r="1818" spans="12:16" x14ac:dyDescent="0.2">
      <c r="L1818" s="21">
        <f t="shared" si="134"/>
        <v>0</v>
      </c>
      <c r="M1818" s="11">
        <v>18060000</v>
      </c>
      <c r="N1818" s="5">
        <f t="shared" si="135"/>
        <v>1631818.1818181272</v>
      </c>
      <c r="O1818" s="5">
        <f t="shared" si="136"/>
        <v>-1363.6363636363635</v>
      </c>
      <c r="P1818" s="5">
        <f t="shared" si="137"/>
        <v>1257440.75829371</v>
      </c>
    </row>
    <row r="1819" spans="12:16" x14ac:dyDescent="0.2">
      <c r="L1819" s="21">
        <f t="shared" si="134"/>
        <v>0</v>
      </c>
      <c r="M1819" s="11">
        <v>18070000</v>
      </c>
      <c r="N1819" s="5">
        <f t="shared" si="135"/>
        <v>1630454.5454544907</v>
      </c>
      <c r="O1819" s="5">
        <f t="shared" si="136"/>
        <v>-1363.6363636363635</v>
      </c>
      <c r="P1819" s="5">
        <f t="shared" si="137"/>
        <v>1260102.6856238837</v>
      </c>
    </row>
    <row r="1820" spans="12:16" x14ac:dyDescent="0.2">
      <c r="L1820" s="21">
        <f t="shared" si="134"/>
        <v>0</v>
      </c>
      <c r="M1820" s="11">
        <v>18080000</v>
      </c>
      <c r="N1820" s="5">
        <f t="shared" si="135"/>
        <v>1629090.9090908542</v>
      </c>
      <c r="O1820" s="5">
        <f t="shared" si="136"/>
        <v>-1363.6363636363635</v>
      </c>
      <c r="P1820" s="5">
        <f t="shared" si="137"/>
        <v>1262764.6129540575</v>
      </c>
    </row>
    <row r="1821" spans="12:16" x14ac:dyDescent="0.2">
      <c r="L1821" s="21">
        <f t="shared" si="134"/>
        <v>0</v>
      </c>
      <c r="M1821" s="11">
        <v>18090000</v>
      </c>
      <c r="N1821" s="5">
        <f t="shared" si="135"/>
        <v>1627727.2727272178</v>
      </c>
      <c r="O1821" s="5">
        <f t="shared" si="136"/>
        <v>-1363.6363636363635</v>
      </c>
      <c r="P1821" s="5">
        <f t="shared" si="137"/>
        <v>1265426.5402842313</v>
      </c>
    </row>
    <row r="1822" spans="12:16" x14ac:dyDescent="0.2">
      <c r="L1822" s="21">
        <f t="shared" si="134"/>
        <v>0</v>
      </c>
      <c r="M1822" s="11">
        <v>18100000</v>
      </c>
      <c r="N1822" s="5">
        <f t="shared" si="135"/>
        <v>1626363.6363635813</v>
      </c>
      <c r="O1822" s="5">
        <f t="shared" si="136"/>
        <v>-1363.6363636363635</v>
      </c>
      <c r="P1822" s="5">
        <f t="shared" si="137"/>
        <v>1268088.4676144051</v>
      </c>
    </row>
    <row r="1823" spans="12:16" x14ac:dyDescent="0.2">
      <c r="L1823" s="21">
        <f t="shared" si="134"/>
        <v>0</v>
      </c>
      <c r="M1823" s="11">
        <v>18110000</v>
      </c>
      <c r="N1823" s="5">
        <f t="shared" si="135"/>
        <v>1624999.9999999448</v>
      </c>
      <c r="O1823" s="5">
        <f t="shared" si="136"/>
        <v>-1363.6363636363635</v>
      </c>
      <c r="P1823" s="5">
        <f t="shared" si="137"/>
        <v>1270750.3949445789</v>
      </c>
    </row>
    <row r="1824" spans="12:16" x14ac:dyDescent="0.2">
      <c r="L1824" s="21">
        <f t="shared" si="134"/>
        <v>0</v>
      </c>
      <c r="M1824" s="11">
        <v>18120000</v>
      </c>
      <c r="N1824" s="5">
        <f t="shared" si="135"/>
        <v>1623636.3636363083</v>
      </c>
      <c r="O1824" s="5">
        <f t="shared" si="136"/>
        <v>-1363.6363636363635</v>
      </c>
      <c r="P1824" s="5">
        <f t="shared" si="137"/>
        <v>1273412.3222747527</v>
      </c>
    </row>
    <row r="1825" spans="12:16" x14ac:dyDescent="0.2">
      <c r="L1825" s="21">
        <f t="shared" si="134"/>
        <v>0</v>
      </c>
      <c r="M1825" s="11">
        <v>18130000</v>
      </c>
      <c r="N1825" s="5">
        <f t="shared" si="135"/>
        <v>1622272.7272726719</v>
      </c>
      <c r="O1825" s="5">
        <f t="shared" si="136"/>
        <v>-1363.6363636363635</v>
      </c>
      <c r="P1825" s="5">
        <f t="shared" si="137"/>
        <v>1276074.2496049264</v>
      </c>
    </row>
    <row r="1826" spans="12:16" x14ac:dyDescent="0.2">
      <c r="L1826" s="21">
        <f t="shared" si="134"/>
        <v>0</v>
      </c>
      <c r="M1826" s="11">
        <v>18140000</v>
      </c>
      <c r="N1826" s="5">
        <f t="shared" si="135"/>
        <v>1620909.0909090354</v>
      </c>
      <c r="O1826" s="5">
        <f t="shared" si="136"/>
        <v>-1363.6363636363635</v>
      </c>
      <c r="P1826" s="5">
        <f t="shared" si="137"/>
        <v>1278736.1769351002</v>
      </c>
    </row>
    <row r="1827" spans="12:16" x14ac:dyDescent="0.2">
      <c r="L1827" s="21">
        <f t="shared" si="134"/>
        <v>0</v>
      </c>
      <c r="M1827" s="11">
        <v>18150000</v>
      </c>
      <c r="N1827" s="5">
        <f t="shared" si="135"/>
        <v>1619545.4545453989</v>
      </c>
      <c r="O1827" s="5">
        <f t="shared" si="136"/>
        <v>-1363.6363636363635</v>
      </c>
      <c r="P1827" s="5">
        <f t="shared" si="137"/>
        <v>1281398.104265274</v>
      </c>
    </row>
    <row r="1828" spans="12:16" x14ac:dyDescent="0.2">
      <c r="L1828" s="21">
        <f t="shared" si="134"/>
        <v>0</v>
      </c>
      <c r="M1828" s="11">
        <v>18160000</v>
      </c>
      <c r="N1828" s="5">
        <f t="shared" si="135"/>
        <v>1618181.8181817625</v>
      </c>
      <c r="O1828" s="5">
        <f t="shared" si="136"/>
        <v>-1363.6363636363635</v>
      </c>
      <c r="P1828" s="5">
        <f t="shared" si="137"/>
        <v>1284060.0315954478</v>
      </c>
    </row>
    <row r="1829" spans="12:16" x14ac:dyDescent="0.2">
      <c r="L1829" s="21">
        <f t="shared" si="134"/>
        <v>0</v>
      </c>
      <c r="M1829" s="11">
        <v>18170000</v>
      </c>
      <c r="N1829" s="5">
        <f t="shared" si="135"/>
        <v>1616818.181818126</v>
      </c>
      <c r="O1829" s="5">
        <f t="shared" si="136"/>
        <v>-1363.6363636363635</v>
      </c>
      <c r="P1829" s="5">
        <f t="shared" si="137"/>
        <v>1286721.9589256216</v>
      </c>
    </row>
    <row r="1830" spans="12:16" x14ac:dyDescent="0.2">
      <c r="L1830" s="21">
        <f t="shared" si="134"/>
        <v>0</v>
      </c>
      <c r="M1830" s="11">
        <v>18180000</v>
      </c>
      <c r="N1830" s="5">
        <f t="shared" si="135"/>
        <v>1615454.5454544895</v>
      </c>
      <c r="O1830" s="5">
        <f t="shared" si="136"/>
        <v>-1363.6363636363635</v>
      </c>
      <c r="P1830" s="5">
        <f t="shared" si="137"/>
        <v>1289383.8862557954</v>
      </c>
    </row>
    <row r="1831" spans="12:16" x14ac:dyDescent="0.2">
      <c r="L1831" s="21">
        <f t="shared" si="134"/>
        <v>0</v>
      </c>
      <c r="M1831" s="11">
        <v>18190000</v>
      </c>
      <c r="N1831" s="5">
        <f t="shared" si="135"/>
        <v>1614090.9090908531</v>
      </c>
      <c r="O1831" s="5">
        <f t="shared" si="136"/>
        <v>-1363.6363636363635</v>
      </c>
      <c r="P1831" s="5">
        <f t="shared" si="137"/>
        <v>1292045.8135859692</v>
      </c>
    </row>
    <row r="1832" spans="12:16" x14ac:dyDescent="0.2">
      <c r="L1832" s="21">
        <f t="shared" si="134"/>
        <v>0</v>
      </c>
      <c r="M1832" s="11">
        <v>18200000</v>
      </c>
      <c r="N1832" s="5">
        <f t="shared" si="135"/>
        <v>1612727.2727272166</v>
      </c>
      <c r="O1832" s="5">
        <f t="shared" si="136"/>
        <v>-1363.6363636363635</v>
      </c>
      <c r="P1832" s="5">
        <f t="shared" si="137"/>
        <v>1294707.7409161429</v>
      </c>
    </row>
    <row r="1833" spans="12:16" x14ac:dyDescent="0.2">
      <c r="L1833" s="21">
        <f t="shared" si="134"/>
        <v>0</v>
      </c>
      <c r="M1833" s="11">
        <v>18210000</v>
      </c>
      <c r="N1833" s="5">
        <f t="shared" si="135"/>
        <v>1611363.6363635801</v>
      </c>
      <c r="O1833" s="5">
        <f t="shared" si="136"/>
        <v>-1363.6363636363635</v>
      </c>
      <c r="P1833" s="5">
        <f t="shared" si="137"/>
        <v>1297369.6682463167</v>
      </c>
    </row>
    <row r="1834" spans="12:16" x14ac:dyDescent="0.2">
      <c r="L1834" s="21">
        <f t="shared" si="134"/>
        <v>0</v>
      </c>
      <c r="M1834" s="11">
        <v>18220000</v>
      </c>
      <c r="N1834" s="5">
        <f t="shared" si="135"/>
        <v>1609999.9999999437</v>
      </c>
      <c r="O1834" s="5">
        <f t="shared" si="136"/>
        <v>-1363.6363636363635</v>
      </c>
      <c r="P1834" s="5">
        <f t="shared" si="137"/>
        <v>1300031.5955764905</v>
      </c>
    </row>
    <row r="1835" spans="12:16" x14ac:dyDescent="0.2">
      <c r="L1835" s="21">
        <f t="shared" si="134"/>
        <v>0</v>
      </c>
      <c r="M1835" s="11">
        <v>18230000</v>
      </c>
      <c r="N1835" s="5">
        <f t="shared" si="135"/>
        <v>1608636.3636363072</v>
      </c>
      <c r="O1835" s="5">
        <f t="shared" si="136"/>
        <v>-1363.6363636363635</v>
      </c>
      <c r="P1835" s="5">
        <f t="shared" si="137"/>
        <v>1302693.5229066643</v>
      </c>
    </row>
    <row r="1836" spans="12:16" x14ac:dyDescent="0.2">
      <c r="L1836" s="21">
        <f t="shared" si="134"/>
        <v>0</v>
      </c>
      <c r="M1836" s="11">
        <v>18240000</v>
      </c>
      <c r="N1836" s="5">
        <f t="shared" si="135"/>
        <v>1607272.7272726707</v>
      </c>
      <c r="O1836" s="5">
        <f t="shared" si="136"/>
        <v>-1363.6363636363635</v>
      </c>
      <c r="P1836" s="5">
        <f t="shared" si="137"/>
        <v>1305355.4502368381</v>
      </c>
    </row>
    <row r="1837" spans="12:16" x14ac:dyDescent="0.2">
      <c r="L1837" s="21">
        <f t="shared" si="134"/>
        <v>0</v>
      </c>
      <c r="M1837" s="11">
        <v>18250000</v>
      </c>
      <c r="N1837" s="5">
        <f t="shared" si="135"/>
        <v>1605909.0909090342</v>
      </c>
      <c r="O1837" s="5">
        <f t="shared" si="136"/>
        <v>-1363.6363636363635</v>
      </c>
      <c r="P1837" s="5">
        <f t="shared" si="137"/>
        <v>1308017.3775670119</v>
      </c>
    </row>
    <row r="1838" spans="12:16" x14ac:dyDescent="0.2">
      <c r="L1838" s="21">
        <f t="shared" si="134"/>
        <v>0</v>
      </c>
      <c r="M1838" s="11">
        <v>18260000</v>
      </c>
      <c r="N1838" s="5">
        <f t="shared" si="135"/>
        <v>1604545.4545453978</v>
      </c>
      <c r="O1838" s="5">
        <f t="shared" si="136"/>
        <v>-1363.6363636363635</v>
      </c>
      <c r="P1838" s="5">
        <f t="shared" si="137"/>
        <v>1310679.3048971856</v>
      </c>
    </row>
    <row r="1839" spans="12:16" x14ac:dyDescent="0.2">
      <c r="L1839" s="21">
        <f t="shared" si="134"/>
        <v>0</v>
      </c>
      <c r="M1839" s="11">
        <v>18270000</v>
      </c>
      <c r="N1839" s="5">
        <f t="shared" si="135"/>
        <v>1603181.8181817613</v>
      </c>
      <c r="O1839" s="5">
        <f t="shared" si="136"/>
        <v>-1363.6363636363635</v>
      </c>
      <c r="P1839" s="5">
        <f t="shared" si="137"/>
        <v>1313341.2322273594</v>
      </c>
    </row>
    <row r="1840" spans="12:16" x14ac:dyDescent="0.2">
      <c r="L1840" s="21">
        <f t="shared" si="134"/>
        <v>0</v>
      </c>
      <c r="M1840" s="11">
        <v>18280000</v>
      </c>
      <c r="N1840" s="5">
        <f t="shared" si="135"/>
        <v>1601818.1818181248</v>
      </c>
      <c r="O1840" s="5">
        <f t="shared" si="136"/>
        <v>-1363.6363636363635</v>
      </c>
      <c r="P1840" s="5">
        <f t="shared" si="137"/>
        <v>1316003.1595575332</v>
      </c>
    </row>
    <row r="1841" spans="12:16" x14ac:dyDescent="0.2">
      <c r="L1841" s="21">
        <f t="shared" si="134"/>
        <v>0</v>
      </c>
      <c r="M1841" s="11">
        <v>18290000</v>
      </c>
      <c r="N1841" s="5">
        <f t="shared" si="135"/>
        <v>1600454.5454544884</v>
      </c>
      <c r="O1841" s="5">
        <f t="shared" si="136"/>
        <v>-1363.6363636363635</v>
      </c>
      <c r="P1841" s="5">
        <f t="shared" si="137"/>
        <v>1318665.086887707</v>
      </c>
    </row>
    <row r="1842" spans="12:16" x14ac:dyDescent="0.2">
      <c r="L1842" s="21">
        <f t="shared" si="134"/>
        <v>0</v>
      </c>
      <c r="M1842" s="11">
        <v>18300000</v>
      </c>
      <c r="N1842" s="5">
        <f t="shared" si="135"/>
        <v>1599090.9090908519</v>
      </c>
      <c r="O1842" s="5">
        <f t="shared" si="136"/>
        <v>-1363.6363636363635</v>
      </c>
      <c r="P1842" s="5">
        <f t="shared" si="137"/>
        <v>1321327.0142178808</v>
      </c>
    </row>
    <row r="1843" spans="12:16" x14ac:dyDescent="0.2">
      <c r="L1843" s="21">
        <f t="shared" si="134"/>
        <v>0</v>
      </c>
      <c r="M1843" s="11">
        <v>18310000</v>
      </c>
      <c r="N1843" s="5">
        <f t="shared" si="135"/>
        <v>1597727.2727272154</v>
      </c>
      <c r="O1843" s="5">
        <f t="shared" si="136"/>
        <v>-1363.6363636363635</v>
      </c>
      <c r="P1843" s="5">
        <f t="shared" si="137"/>
        <v>1323988.9415480546</v>
      </c>
    </row>
    <row r="1844" spans="12:16" x14ac:dyDescent="0.2">
      <c r="L1844" s="21">
        <f t="shared" si="134"/>
        <v>0</v>
      </c>
      <c r="M1844" s="11">
        <v>18320000</v>
      </c>
      <c r="N1844" s="5">
        <f t="shared" si="135"/>
        <v>1596363.636363579</v>
      </c>
      <c r="O1844" s="5">
        <f t="shared" si="136"/>
        <v>-1363.6363636363635</v>
      </c>
      <c r="P1844" s="5">
        <f t="shared" si="137"/>
        <v>1326650.8688782284</v>
      </c>
    </row>
    <row r="1845" spans="12:16" x14ac:dyDescent="0.2">
      <c r="L1845" s="21">
        <f t="shared" si="134"/>
        <v>0</v>
      </c>
      <c r="M1845" s="11">
        <v>18330000</v>
      </c>
      <c r="N1845" s="5">
        <f t="shared" si="135"/>
        <v>1594999.9999999425</v>
      </c>
      <c r="O1845" s="5">
        <f t="shared" si="136"/>
        <v>-1363.6363636363635</v>
      </c>
      <c r="P1845" s="5">
        <f t="shared" si="137"/>
        <v>1329312.7962084021</v>
      </c>
    </row>
    <row r="1846" spans="12:16" x14ac:dyDescent="0.2">
      <c r="L1846" s="21">
        <f t="shared" si="134"/>
        <v>0</v>
      </c>
      <c r="M1846" s="11">
        <v>18340000</v>
      </c>
      <c r="N1846" s="5">
        <f t="shared" si="135"/>
        <v>1593636.363636306</v>
      </c>
      <c r="O1846" s="5">
        <f t="shared" si="136"/>
        <v>-1363.6363636363635</v>
      </c>
      <c r="P1846" s="5">
        <f t="shared" si="137"/>
        <v>1331974.7235385759</v>
      </c>
    </row>
    <row r="1847" spans="12:16" x14ac:dyDescent="0.2">
      <c r="L1847" s="21">
        <f t="shared" si="134"/>
        <v>0</v>
      </c>
      <c r="M1847" s="11">
        <v>18350000</v>
      </c>
      <c r="N1847" s="5">
        <f t="shared" si="135"/>
        <v>1592272.7272726696</v>
      </c>
      <c r="O1847" s="5">
        <f t="shared" si="136"/>
        <v>-1363.6363636363635</v>
      </c>
      <c r="P1847" s="5">
        <f t="shared" si="137"/>
        <v>1334636.6508687497</v>
      </c>
    </row>
    <row r="1848" spans="12:16" x14ac:dyDescent="0.2">
      <c r="L1848" s="21">
        <f t="shared" si="134"/>
        <v>0</v>
      </c>
      <c r="M1848" s="11">
        <v>18360000</v>
      </c>
      <c r="N1848" s="5">
        <f t="shared" si="135"/>
        <v>1590909.0909090331</v>
      </c>
      <c r="O1848" s="5">
        <f t="shared" si="136"/>
        <v>-1363.6363636363635</v>
      </c>
      <c r="P1848" s="5">
        <f t="shared" si="137"/>
        <v>1337298.5781989235</v>
      </c>
    </row>
    <row r="1849" spans="12:16" x14ac:dyDescent="0.2">
      <c r="L1849" s="21">
        <f t="shared" si="134"/>
        <v>0</v>
      </c>
      <c r="M1849" s="11">
        <v>18370000</v>
      </c>
      <c r="N1849" s="5">
        <f t="shared" si="135"/>
        <v>1589545.4545453966</v>
      </c>
      <c r="O1849" s="5">
        <f t="shared" si="136"/>
        <v>-1363.6363636363635</v>
      </c>
      <c r="P1849" s="5">
        <f t="shared" si="137"/>
        <v>1339960.5055290973</v>
      </c>
    </row>
    <row r="1850" spans="12:16" x14ac:dyDescent="0.2">
      <c r="L1850" s="21">
        <f t="shared" si="134"/>
        <v>0</v>
      </c>
      <c r="M1850" s="11">
        <v>18380000</v>
      </c>
      <c r="N1850" s="5">
        <f t="shared" si="135"/>
        <v>1588181.8181817601</v>
      </c>
      <c r="O1850" s="5">
        <f t="shared" si="136"/>
        <v>-1363.6363636363635</v>
      </c>
      <c r="P1850" s="5">
        <f t="shared" si="137"/>
        <v>1342622.4328592711</v>
      </c>
    </row>
    <row r="1851" spans="12:16" x14ac:dyDescent="0.2">
      <c r="L1851" s="21">
        <f t="shared" si="134"/>
        <v>0</v>
      </c>
      <c r="M1851" s="11">
        <v>18390000</v>
      </c>
      <c r="N1851" s="5">
        <f t="shared" si="135"/>
        <v>1586818.1818181237</v>
      </c>
      <c r="O1851" s="5">
        <f t="shared" si="136"/>
        <v>-1363.6363636363635</v>
      </c>
      <c r="P1851" s="5">
        <f t="shared" si="137"/>
        <v>1345284.3601894449</v>
      </c>
    </row>
    <row r="1852" spans="12:16" x14ac:dyDescent="0.2">
      <c r="L1852" s="21">
        <f t="shared" si="134"/>
        <v>0</v>
      </c>
      <c r="M1852" s="11">
        <v>18400000</v>
      </c>
      <c r="N1852" s="5">
        <f t="shared" si="135"/>
        <v>1585454.5454544872</v>
      </c>
      <c r="O1852" s="5">
        <f t="shared" si="136"/>
        <v>-1363.6363636363635</v>
      </c>
      <c r="P1852" s="5">
        <f t="shared" si="137"/>
        <v>1347946.2875196186</v>
      </c>
    </row>
    <row r="1853" spans="12:16" x14ac:dyDescent="0.2">
      <c r="L1853" s="21">
        <f t="shared" si="134"/>
        <v>0</v>
      </c>
      <c r="M1853" s="11">
        <v>18410000</v>
      </c>
      <c r="N1853" s="5">
        <f t="shared" si="135"/>
        <v>1584090.9090908507</v>
      </c>
      <c r="O1853" s="5">
        <f t="shared" si="136"/>
        <v>-1363.6363636363635</v>
      </c>
      <c r="P1853" s="5">
        <f t="shared" si="137"/>
        <v>1350608.2148497924</v>
      </c>
    </row>
    <row r="1854" spans="12:16" x14ac:dyDescent="0.2">
      <c r="L1854" s="21">
        <f t="shared" si="134"/>
        <v>0</v>
      </c>
      <c r="M1854" s="11">
        <v>18420000</v>
      </c>
      <c r="N1854" s="5">
        <f t="shared" si="135"/>
        <v>1582727.2727272143</v>
      </c>
      <c r="O1854" s="5">
        <f t="shared" si="136"/>
        <v>-1363.6363636363635</v>
      </c>
      <c r="P1854" s="5">
        <f t="shared" si="137"/>
        <v>1353270.1421799662</v>
      </c>
    </row>
    <row r="1855" spans="12:16" x14ac:dyDescent="0.2">
      <c r="L1855" s="21">
        <f t="shared" si="134"/>
        <v>0</v>
      </c>
      <c r="M1855" s="11">
        <v>18430000</v>
      </c>
      <c r="N1855" s="5">
        <f t="shared" si="135"/>
        <v>1581363.6363635778</v>
      </c>
      <c r="O1855" s="5">
        <f t="shared" si="136"/>
        <v>-1363.6363636363635</v>
      </c>
      <c r="P1855" s="5">
        <f t="shared" si="137"/>
        <v>1355932.06951014</v>
      </c>
    </row>
    <row r="1856" spans="12:16" x14ac:dyDescent="0.2">
      <c r="L1856" s="21">
        <f t="shared" si="134"/>
        <v>0</v>
      </c>
      <c r="M1856" s="11">
        <v>18440000</v>
      </c>
      <c r="N1856" s="5">
        <f t="shared" si="135"/>
        <v>1579999.9999999413</v>
      </c>
      <c r="O1856" s="5">
        <f t="shared" si="136"/>
        <v>-1363.6363636363635</v>
      </c>
      <c r="P1856" s="5">
        <f t="shared" si="137"/>
        <v>1358593.9968403138</v>
      </c>
    </row>
    <row r="1857" spans="12:16" x14ac:dyDescent="0.2">
      <c r="L1857" s="21">
        <f t="shared" si="134"/>
        <v>0</v>
      </c>
      <c r="M1857" s="11">
        <v>18450000</v>
      </c>
      <c r="N1857" s="5">
        <f t="shared" si="135"/>
        <v>1578636.3636363049</v>
      </c>
      <c r="O1857" s="5">
        <f t="shared" si="136"/>
        <v>-1363.6363636363635</v>
      </c>
      <c r="P1857" s="5">
        <f t="shared" si="137"/>
        <v>1361255.9241704876</v>
      </c>
    </row>
    <row r="1858" spans="12:16" x14ac:dyDescent="0.2">
      <c r="L1858" s="21">
        <f t="shared" si="134"/>
        <v>0</v>
      </c>
      <c r="M1858" s="11">
        <v>18460000</v>
      </c>
      <c r="N1858" s="5">
        <f t="shared" si="135"/>
        <v>1577272.7272726684</v>
      </c>
      <c r="O1858" s="5">
        <f t="shared" si="136"/>
        <v>-1363.6363636363635</v>
      </c>
      <c r="P1858" s="5">
        <f t="shared" si="137"/>
        <v>1363917.8515006613</v>
      </c>
    </row>
    <row r="1859" spans="12:16" x14ac:dyDescent="0.2">
      <c r="L1859" s="21">
        <f t="shared" si="134"/>
        <v>0</v>
      </c>
      <c r="M1859" s="11">
        <v>18470000</v>
      </c>
      <c r="N1859" s="5">
        <f t="shared" si="135"/>
        <v>1575909.0909090319</v>
      </c>
      <c r="O1859" s="5">
        <f t="shared" si="136"/>
        <v>-1363.6363636363635</v>
      </c>
      <c r="P1859" s="5">
        <f t="shared" si="137"/>
        <v>1366579.7788308351</v>
      </c>
    </row>
    <row r="1860" spans="12:16" x14ac:dyDescent="0.2">
      <c r="L1860" s="21">
        <f t="shared" si="134"/>
        <v>0</v>
      </c>
      <c r="M1860" s="11">
        <v>18480000</v>
      </c>
      <c r="N1860" s="5">
        <f t="shared" si="135"/>
        <v>1574545.4545453954</v>
      </c>
      <c r="O1860" s="5">
        <f t="shared" si="136"/>
        <v>-1363.6363636363635</v>
      </c>
      <c r="P1860" s="5">
        <f t="shared" si="137"/>
        <v>1369241.7061610089</v>
      </c>
    </row>
    <row r="1861" spans="12:16" x14ac:dyDescent="0.2">
      <c r="L1861" s="21">
        <f t="shared" si="134"/>
        <v>0</v>
      </c>
      <c r="M1861" s="11">
        <v>18490000</v>
      </c>
      <c r="N1861" s="5">
        <f t="shared" si="135"/>
        <v>1573181.818181759</v>
      </c>
      <c r="O1861" s="5">
        <f t="shared" si="136"/>
        <v>-1363.6363636363635</v>
      </c>
      <c r="P1861" s="5">
        <f t="shared" si="137"/>
        <v>1371903.6334911827</v>
      </c>
    </row>
    <row r="1862" spans="12:16" x14ac:dyDescent="0.2">
      <c r="L1862" s="21">
        <f t="shared" si="134"/>
        <v>0</v>
      </c>
      <c r="M1862" s="11">
        <v>18500000</v>
      </c>
      <c r="N1862" s="5">
        <f t="shared" si="135"/>
        <v>1571818.1818181225</v>
      </c>
      <c r="O1862" s="5">
        <f t="shared" si="136"/>
        <v>-1363.6363636363635</v>
      </c>
      <c r="P1862" s="5">
        <f t="shared" si="137"/>
        <v>1374565.5608213565</v>
      </c>
    </row>
    <row r="1863" spans="12:16" x14ac:dyDescent="0.2">
      <c r="L1863" s="21">
        <f t="shared" si="134"/>
        <v>0</v>
      </c>
      <c r="M1863" s="11">
        <v>18510000</v>
      </c>
      <c r="N1863" s="5">
        <f t="shared" si="135"/>
        <v>1570454.545454486</v>
      </c>
      <c r="O1863" s="5">
        <f t="shared" si="136"/>
        <v>-1363.6363636363635</v>
      </c>
      <c r="P1863" s="5">
        <f t="shared" si="137"/>
        <v>1377227.4881515303</v>
      </c>
    </row>
    <row r="1864" spans="12:16" x14ac:dyDescent="0.2">
      <c r="L1864" s="21">
        <f t="shared" si="134"/>
        <v>0</v>
      </c>
      <c r="M1864" s="11">
        <v>18520000</v>
      </c>
      <c r="N1864" s="5">
        <f t="shared" si="135"/>
        <v>1569090.9090908496</v>
      </c>
      <c r="O1864" s="5">
        <f t="shared" si="136"/>
        <v>-1363.6363636363635</v>
      </c>
      <c r="P1864" s="5">
        <f t="shared" si="137"/>
        <v>1379889.4154817041</v>
      </c>
    </row>
    <row r="1865" spans="12:16" x14ac:dyDescent="0.2">
      <c r="L1865" s="21">
        <f t="shared" si="134"/>
        <v>0</v>
      </c>
      <c r="M1865" s="11">
        <v>18530000</v>
      </c>
      <c r="N1865" s="5">
        <f t="shared" si="135"/>
        <v>1567727.2727272131</v>
      </c>
      <c r="O1865" s="5">
        <f t="shared" si="136"/>
        <v>-1363.6363636363635</v>
      </c>
      <c r="P1865" s="5">
        <f t="shared" si="137"/>
        <v>1382551.3428118778</v>
      </c>
    </row>
    <row r="1866" spans="12:16" x14ac:dyDescent="0.2">
      <c r="L1866" s="21">
        <f t="shared" si="134"/>
        <v>0</v>
      </c>
      <c r="M1866" s="11">
        <v>18540000</v>
      </c>
      <c r="N1866" s="5">
        <f t="shared" si="135"/>
        <v>1566363.6363635766</v>
      </c>
      <c r="O1866" s="5">
        <f t="shared" si="136"/>
        <v>-1363.6363636363635</v>
      </c>
      <c r="P1866" s="5">
        <f t="shared" si="137"/>
        <v>1385213.2701420516</v>
      </c>
    </row>
    <row r="1867" spans="12:16" x14ac:dyDescent="0.2">
      <c r="L1867" s="21">
        <f t="shared" si="134"/>
        <v>0</v>
      </c>
      <c r="M1867" s="11">
        <v>18550000</v>
      </c>
      <c r="N1867" s="5">
        <f t="shared" si="135"/>
        <v>1564999.9999999402</v>
      </c>
      <c r="O1867" s="5">
        <f t="shared" si="136"/>
        <v>-1363.6363636363635</v>
      </c>
      <c r="P1867" s="5">
        <f t="shared" si="137"/>
        <v>1387875.1974722254</v>
      </c>
    </row>
    <row r="1868" spans="12:16" x14ac:dyDescent="0.2">
      <c r="L1868" s="21">
        <f t="shared" ref="L1868:L1931" si="138">IF(M1868&gt;I$17,0,IF(N1867&lt;0,IF(N1868&gt;0,M1868,0),0))</f>
        <v>0</v>
      </c>
      <c r="M1868" s="11">
        <v>18560000</v>
      </c>
      <c r="N1868" s="5">
        <f t="shared" si="135"/>
        <v>1563636.3636363037</v>
      </c>
      <c r="O1868" s="5">
        <f t="shared" si="136"/>
        <v>-1363.6363636363635</v>
      </c>
      <c r="P1868" s="5">
        <f t="shared" si="137"/>
        <v>1390537.1248023992</v>
      </c>
    </row>
    <row r="1869" spans="12:16" x14ac:dyDescent="0.2">
      <c r="L1869" s="21">
        <f t="shared" si="138"/>
        <v>0</v>
      </c>
      <c r="M1869" s="11">
        <v>18570000</v>
      </c>
      <c r="N1869" s="5">
        <f t="shared" ref="N1869:N1932" si="139">IF((I$17+1)&lt;=M1869,NA(),N1868+O1869)</f>
        <v>1562272.7272726672</v>
      </c>
      <c r="O1869" s="5">
        <f t="shared" ref="O1869:O1932" si="140">IF(M1869&gt;I$17,NA(),IF(M1869&lt;=G$24,N$5,IF(M1869&lt;=G$25,N$6,IF(M1869&lt;=G$26,N$7,N$8))))</f>
        <v>-1363.6363636363635</v>
      </c>
      <c r="P1869" s="5">
        <f t="shared" ref="P1869:P1932" si="141">IF(M1869&gt;I$17,NA(),P1868+R$14)</f>
        <v>1393199.052132573</v>
      </c>
    </row>
    <row r="1870" spans="12:16" x14ac:dyDescent="0.2">
      <c r="L1870" s="21">
        <f t="shared" si="138"/>
        <v>0</v>
      </c>
      <c r="M1870" s="11">
        <v>18580000</v>
      </c>
      <c r="N1870" s="5">
        <f t="shared" si="139"/>
        <v>1560909.0909090308</v>
      </c>
      <c r="O1870" s="5">
        <f t="shared" si="140"/>
        <v>-1363.6363636363635</v>
      </c>
      <c r="P1870" s="5">
        <f t="shared" si="141"/>
        <v>1395860.9794627468</v>
      </c>
    </row>
    <row r="1871" spans="12:16" x14ac:dyDescent="0.2">
      <c r="L1871" s="21">
        <f t="shared" si="138"/>
        <v>0</v>
      </c>
      <c r="M1871" s="11">
        <v>18590000</v>
      </c>
      <c r="N1871" s="5">
        <f t="shared" si="139"/>
        <v>1559545.4545453943</v>
      </c>
      <c r="O1871" s="5">
        <f t="shared" si="140"/>
        <v>-1363.6363636363635</v>
      </c>
      <c r="P1871" s="5">
        <f t="shared" si="141"/>
        <v>1398522.9067929205</v>
      </c>
    </row>
    <row r="1872" spans="12:16" x14ac:dyDescent="0.2">
      <c r="L1872" s="21">
        <f t="shared" si="138"/>
        <v>0</v>
      </c>
      <c r="M1872" s="11">
        <v>18600000</v>
      </c>
      <c r="N1872" s="5">
        <f t="shared" si="139"/>
        <v>1558181.8181817578</v>
      </c>
      <c r="O1872" s="5">
        <f t="shared" si="140"/>
        <v>-1363.6363636363635</v>
      </c>
      <c r="P1872" s="5">
        <f t="shared" si="141"/>
        <v>1401184.8341230943</v>
      </c>
    </row>
    <row r="1873" spans="12:16" x14ac:dyDescent="0.2">
      <c r="L1873" s="21">
        <f t="shared" si="138"/>
        <v>0</v>
      </c>
      <c r="M1873" s="11">
        <v>18610000</v>
      </c>
      <c r="N1873" s="5">
        <f t="shared" si="139"/>
        <v>1556818.1818181213</v>
      </c>
      <c r="O1873" s="5">
        <f t="shared" si="140"/>
        <v>-1363.6363636363635</v>
      </c>
      <c r="P1873" s="5">
        <f t="shared" si="141"/>
        <v>1403846.7614532681</v>
      </c>
    </row>
    <row r="1874" spans="12:16" x14ac:dyDescent="0.2">
      <c r="L1874" s="21">
        <f t="shared" si="138"/>
        <v>0</v>
      </c>
      <c r="M1874" s="11">
        <v>18620000</v>
      </c>
      <c r="N1874" s="5">
        <f t="shared" si="139"/>
        <v>1555454.5454544849</v>
      </c>
      <c r="O1874" s="5">
        <f t="shared" si="140"/>
        <v>-1363.6363636363635</v>
      </c>
      <c r="P1874" s="5">
        <f t="shared" si="141"/>
        <v>1406508.6887834419</v>
      </c>
    </row>
    <row r="1875" spans="12:16" x14ac:dyDescent="0.2">
      <c r="L1875" s="21">
        <f t="shared" si="138"/>
        <v>0</v>
      </c>
      <c r="M1875" s="11">
        <v>18630000</v>
      </c>
      <c r="N1875" s="5">
        <f t="shared" si="139"/>
        <v>1554090.9090908484</v>
      </c>
      <c r="O1875" s="5">
        <f t="shared" si="140"/>
        <v>-1363.6363636363635</v>
      </c>
      <c r="P1875" s="5">
        <f t="shared" si="141"/>
        <v>1409170.6161136157</v>
      </c>
    </row>
    <row r="1876" spans="12:16" x14ac:dyDescent="0.2">
      <c r="L1876" s="21">
        <f t="shared" si="138"/>
        <v>0</v>
      </c>
      <c r="M1876" s="11">
        <v>18640000</v>
      </c>
      <c r="N1876" s="5">
        <f t="shared" si="139"/>
        <v>1552727.2727272119</v>
      </c>
      <c r="O1876" s="5">
        <f t="shared" si="140"/>
        <v>-1363.6363636363635</v>
      </c>
      <c r="P1876" s="5">
        <f t="shared" si="141"/>
        <v>1411832.5434437895</v>
      </c>
    </row>
    <row r="1877" spans="12:16" x14ac:dyDescent="0.2">
      <c r="L1877" s="21">
        <f t="shared" si="138"/>
        <v>0</v>
      </c>
      <c r="M1877" s="11">
        <v>18650000</v>
      </c>
      <c r="N1877" s="5">
        <f t="shared" si="139"/>
        <v>1551363.6363635755</v>
      </c>
      <c r="O1877" s="5">
        <f t="shared" si="140"/>
        <v>-1363.6363636363635</v>
      </c>
      <c r="P1877" s="5">
        <f t="shared" si="141"/>
        <v>1414494.4707739633</v>
      </c>
    </row>
    <row r="1878" spans="12:16" x14ac:dyDescent="0.2">
      <c r="L1878" s="21">
        <f t="shared" si="138"/>
        <v>0</v>
      </c>
      <c r="M1878" s="11">
        <v>18660000</v>
      </c>
      <c r="N1878" s="5">
        <f t="shared" si="139"/>
        <v>1549999.999999939</v>
      </c>
      <c r="O1878" s="5">
        <f t="shared" si="140"/>
        <v>-1363.6363636363635</v>
      </c>
      <c r="P1878" s="5">
        <f t="shared" si="141"/>
        <v>1417156.398104137</v>
      </c>
    </row>
    <row r="1879" spans="12:16" x14ac:dyDescent="0.2">
      <c r="L1879" s="21">
        <f t="shared" si="138"/>
        <v>0</v>
      </c>
      <c r="M1879" s="11">
        <v>18670000</v>
      </c>
      <c r="N1879" s="5">
        <f t="shared" si="139"/>
        <v>1548636.3636363025</v>
      </c>
      <c r="O1879" s="5">
        <f t="shared" si="140"/>
        <v>-1363.6363636363635</v>
      </c>
      <c r="P1879" s="5">
        <f t="shared" si="141"/>
        <v>1419818.3254343108</v>
      </c>
    </row>
    <row r="1880" spans="12:16" x14ac:dyDescent="0.2">
      <c r="L1880" s="21">
        <f t="shared" si="138"/>
        <v>0</v>
      </c>
      <c r="M1880" s="11">
        <v>18680000</v>
      </c>
      <c r="N1880" s="5">
        <f t="shared" si="139"/>
        <v>1547272.7272726661</v>
      </c>
      <c r="O1880" s="5">
        <f t="shared" si="140"/>
        <v>-1363.6363636363635</v>
      </c>
      <c r="P1880" s="5">
        <f t="shared" si="141"/>
        <v>1422480.2527644846</v>
      </c>
    </row>
    <row r="1881" spans="12:16" x14ac:dyDescent="0.2">
      <c r="L1881" s="21">
        <f t="shared" si="138"/>
        <v>0</v>
      </c>
      <c r="M1881" s="11">
        <v>18690000</v>
      </c>
      <c r="N1881" s="5">
        <f t="shared" si="139"/>
        <v>1545909.0909090296</v>
      </c>
      <c r="O1881" s="5">
        <f t="shared" si="140"/>
        <v>-1363.6363636363635</v>
      </c>
      <c r="P1881" s="5">
        <f t="shared" si="141"/>
        <v>1425142.1800946584</v>
      </c>
    </row>
    <row r="1882" spans="12:16" x14ac:dyDescent="0.2">
      <c r="L1882" s="21">
        <f t="shared" si="138"/>
        <v>0</v>
      </c>
      <c r="M1882" s="11">
        <v>18700000</v>
      </c>
      <c r="N1882" s="5">
        <f t="shared" si="139"/>
        <v>1544545.4545453931</v>
      </c>
      <c r="O1882" s="5">
        <f t="shared" si="140"/>
        <v>-1363.6363636363635</v>
      </c>
      <c r="P1882" s="5">
        <f t="shared" si="141"/>
        <v>1427804.1074248322</v>
      </c>
    </row>
    <row r="1883" spans="12:16" x14ac:dyDescent="0.2">
      <c r="L1883" s="21">
        <f t="shared" si="138"/>
        <v>0</v>
      </c>
      <c r="M1883" s="11">
        <v>18710000</v>
      </c>
      <c r="N1883" s="5">
        <f t="shared" si="139"/>
        <v>1543181.8181817567</v>
      </c>
      <c r="O1883" s="5">
        <f t="shared" si="140"/>
        <v>-1363.6363636363635</v>
      </c>
      <c r="P1883" s="5">
        <f t="shared" si="141"/>
        <v>1430466.034755006</v>
      </c>
    </row>
    <row r="1884" spans="12:16" x14ac:dyDescent="0.2">
      <c r="L1884" s="21">
        <f t="shared" si="138"/>
        <v>0</v>
      </c>
      <c r="M1884" s="11">
        <v>18720000</v>
      </c>
      <c r="N1884" s="5">
        <f t="shared" si="139"/>
        <v>1541818.1818181202</v>
      </c>
      <c r="O1884" s="5">
        <f t="shared" si="140"/>
        <v>-1363.6363636363635</v>
      </c>
      <c r="P1884" s="5">
        <f t="shared" si="141"/>
        <v>1433127.9620851798</v>
      </c>
    </row>
    <row r="1885" spans="12:16" x14ac:dyDescent="0.2">
      <c r="L1885" s="21">
        <f t="shared" si="138"/>
        <v>0</v>
      </c>
      <c r="M1885" s="11">
        <v>18730000</v>
      </c>
      <c r="N1885" s="5">
        <f t="shared" si="139"/>
        <v>1540454.5454544837</v>
      </c>
      <c r="O1885" s="5">
        <f t="shared" si="140"/>
        <v>-1363.6363636363635</v>
      </c>
      <c r="P1885" s="5">
        <f t="shared" si="141"/>
        <v>1435789.8894153535</v>
      </c>
    </row>
    <row r="1886" spans="12:16" x14ac:dyDescent="0.2">
      <c r="L1886" s="21">
        <f t="shared" si="138"/>
        <v>0</v>
      </c>
      <c r="M1886" s="11">
        <v>18740000</v>
      </c>
      <c r="N1886" s="5">
        <f t="shared" si="139"/>
        <v>1539090.9090908472</v>
      </c>
      <c r="O1886" s="5">
        <f t="shared" si="140"/>
        <v>-1363.6363636363635</v>
      </c>
      <c r="P1886" s="5">
        <f t="shared" si="141"/>
        <v>1438451.8167455273</v>
      </c>
    </row>
    <row r="1887" spans="12:16" x14ac:dyDescent="0.2">
      <c r="L1887" s="21">
        <f t="shared" si="138"/>
        <v>0</v>
      </c>
      <c r="M1887" s="11">
        <v>18750000</v>
      </c>
      <c r="N1887" s="5">
        <f t="shared" si="139"/>
        <v>1537727.2727272108</v>
      </c>
      <c r="O1887" s="5">
        <f t="shared" si="140"/>
        <v>-1363.6363636363635</v>
      </c>
      <c r="P1887" s="5">
        <f t="shared" si="141"/>
        <v>1441113.7440757011</v>
      </c>
    </row>
    <row r="1888" spans="12:16" x14ac:dyDescent="0.2">
      <c r="L1888" s="21">
        <f t="shared" si="138"/>
        <v>0</v>
      </c>
      <c r="M1888" s="11">
        <v>18760000</v>
      </c>
      <c r="N1888" s="5">
        <f t="shared" si="139"/>
        <v>1536363.6363635743</v>
      </c>
      <c r="O1888" s="5">
        <f t="shared" si="140"/>
        <v>-1363.6363636363635</v>
      </c>
      <c r="P1888" s="5">
        <f t="shared" si="141"/>
        <v>1443775.6714058749</v>
      </c>
    </row>
    <row r="1889" spans="12:16" x14ac:dyDescent="0.2">
      <c r="L1889" s="21">
        <f t="shared" si="138"/>
        <v>0</v>
      </c>
      <c r="M1889" s="11">
        <v>18770000</v>
      </c>
      <c r="N1889" s="5">
        <f t="shared" si="139"/>
        <v>1534999.9999999378</v>
      </c>
      <c r="O1889" s="5">
        <f t="shared" si="140"/>
        <v>-1363.6363636363635</v>
      </c>
      <c r="P1889" s="5">
        <f t="shared" si="141"/>
        <v>1446437.5987360487</v>
      </c>
    </row>
    <row r="1890" spans="12:16" x14ac:dyDescent="0.2">
      <c r="L1890" s="21">
        <f t="shared" si="138"/>
        <v>0</v>
      </c>
      <c r="M1890" s="11">
        <v>18780000</v>
      </c>
      <c r="N1890" s="5">
        <f t="shared" si="139"/>
        <v>1533636.3636363014</v>
      </c>
      <c r="O1890" s="5">
        <f t="shared" si="140"/>
        <v>-1363.6363636363635</v>
      </c>
      <c r="P1890" s="5">
        <f t="shared" si="141"/>
        <v>1449099.5260662225</v>
      </c>
    </row>
    <row r="1891" spans="12:16" x14ac:dyDescent="0.2">
      <c r="L1891" s="21">
        <f t="shared" si="138"/>
        <v>0</v>
      </c>
      <c r="M1891" s="11">
        <v>18790000</v>
      </c>
      <c r="N1891" s="5">
        <f t="shared" si="139"/>
        <v>1532272.7272726649</v>
      </c>
      <c r="O1891" s="5">
        <f t="shared" si="140"/>
        <v>-1363.6363636363635</v>
      </c>
      <c r="P1891" s="5">
        <f t="shared" si="141"/>
        <v>1451761.4533963962</v>
      </c>
    </row>
    <row r="1892" spans="12:16" x14ac:dyDescent="0.2">
      <c r="L1892" s="21">
        <f t="shared" si="138"/>
        <v>0</v>
      </c>
      <c r="M1892" s="11">
        <v>18800000</v>
      </c>
      <c r="N1892" s="5">
        <f t="shared" si="139"/>
        <v>1530909.0909090284</v>
      </c>
      <c r="O1892" s="5">
        <f t="shared" si="140"/>
        <v>-1363.6363636363635</v>
      </c>
      <c r="P1892" s="5">
        <f t="shared" si="141"/>
        <v>1454423.38072657</v>
      </c>
    </row>
    <row r="1893" spans="12:16" x14ac:dyDescent="0.2">
      <c r="L1893" s="21">
        <f t="shared" si="138"/>
        <v>0</v>
      </c>
      <c r="M1893" s="11">
        <v>18810000</v>
      </c>
      <c r="N1893" s="5">
        <f t="shared" si="139"/>
        <v>1529545.454545392</v>
      </c>
      <c r="O1893" s="5">
        <f t="shared" si="140"/>
        <v>-1363.6363636363635</v>
      </c>
      <c r="P1893" s="5">
        <f t="shared" si="141"/>
        <v>1457085.3080567438</v>
      </c>
    </row>
    <row r="1894" spans="12:16" x14ac:dyDescent="0.2">
      <c r="L1894" s="21">
        <f t="shared" si="138"/>
        <v>0</v>
      </c>
      <c r="M1894" s="11">
        <v>18820000</v>
      </c>
      <c r="N1894" s="5">
        <f t="shared" si="139"/>
        <v>1528181.8181817555</v>
      </c>
      <c r="O1894" s="5">
        <f t="shared" si="140"/>
        <v>-1363.6363636363635</v>
      </c>
      <c r="P1894" s="5">
        <f t="shared" si="141"/>
        <v>1459747.2353869176</v>
      </c>
    </row>
    <row r="1895" spans="12:16" x14ac:dyDescent="0.2">
      <c r="L1895" s="21">
        <f t="shared" si="138"/>
        <v>0</v>
      </c>
      <c r="M1895" s="11">
        <v>18830000</v>
      </c>
      <c r="N1895" s="5">
        <f t="shared" si="139"/>
        <v>1526818.181818119</v>
      </c>
      <c r="O1895" s="5">
        <f t="shared" si="140"/>
        <v>-1363.6363636363635</v>
      </c>
      <c r="P1895" s="5">
        <f t="shared" si="141"/>
        <v>1462409.1627170914</v>
      </c>
    </row>
    <row r="1896" spans="12:16" x14ac:dyDescent="0.2">
      <c r="L1896" s="21">
        <f t="shared" si="138"/>
        <v>0</v>
      </c>
      <c r="M1896" s="11">
        <v>18840000</v>
      </c>
      <c r="N1896" s="5">
        <f t="shared" si="139"/>
        <v>1525454.5454544825</v>
      </c>
      <c r="O1896" s="5">
        <f t="shared" si="140"/>
        <v>-1363.6363636363635</v>
      </c>
      <c r="P1896" s="5">
        <f t="shared" si="141"/>
        <v>1465071.0900472652</v>
      </c>
    </row>
    <row r="1897" spans="12:16" x14ac:dyDescent="0.2">
      <c r="L1897" s="21">
        <f t="shared" si="138"/>
        <v>0</v>
      </c>
      <c r="M1897" s="11">
        <v>18850000</v>
      </c>
      <c r="N1897" s="5">
        <f t="shared" si="139"/>
        <v>1524090.9090908461</v>
      </c>
      <c r="O1897" s="5">
        <f t="shared" si="140"/>
        <v>-1363.6363636363635</v>
      </c>
      <c r="P1897" s="5">
        <f t="shared" si="141"/>
        <v>1467733.017377439</v>
      </c>
    </row>
    <row r="1898" spans="12:16" x14ac:dyDescent="0.2">
      <c r="L1898" s="21">
        <f t="shared" si="138"/>
        <v>0</v>
      </c>
      <c r="M1898" s="11">
        <v>18860000</v>
      </c>
      <c r="N1898" s="5">
        <f t="shared" si="139"/>
        <v>1522727.2727272096</v>
      </c>
      <c r="O1898" s="5">
        <f t="shared" si="140"/>
        <v>-1363.6363636363635</v>
      </c>
      <c r="P1898" s="5">
        <f t="shared" si="141"/>
        <v>1470394.9447076127</v>
      </c>
    </row>
    <row r="1899" spans="12:16" x14ac:dyDescent="0.2">
      <c r="L1899" s="21">
        <f t="shared" si="138"/>
        <v>0</v>
      </c>
      <c r="M1899" s="11">
        <v>18870000</v>
      </c>
      <c r="N1899" s="5">
        <f t="shared" si="139"/>
        <v>1521363.6363635731</v>
      </c>
      <c r="O1899" s="5">
        <f t="shared" si="140"/>
        <v>-1363.6363636363635</v>
      </c>
      <c r="P1899" s="5">
        <f t="shared" si="141"/>
        <v>1473056.8720377865</v>
      </c>
    </row>
    <row r="1900" spans="12:16" x14ac:dyDescent="0.2">
      <c r="L1900" s="21">
        <f t="shared" si="138"/>
        <v>0</v>
      </c>
      <c r="M1900" s="11">
        <v>18880000</v>
      </c>
      <c r="N1900" s="5">
        <f t="shared" si="139"/>
        <v>1519999.9999999367</v>
      </c>
      <c r="O1900" s="5">
        <f t="shared" si="140"/>
        <v>-1363.6363636363635</v>
      </c>
      <c r="P1900" s="5">
        <f t="shared" si="141"/>
        <v>1475718.7993679603</v>
      </c>
    </row>
    <row r="1901" spans="12:16" x14ac:dyDescent="0.2">
      <c r="L1901" s="21">
        <f t="shared" si="138"/>
        <v>0</v>
      </c>
      <c r="M1901" s="11">
        <v>18890000</v>
      </c>
      <c r="N1901" s="5">
        <f t="shared" si="139"/>
        <v>1518636.3636363002</v>
      </c>
      <c r="O1901" s="5">
        <f t="shared" si="140"/>
        <v>-1363.6363636363635</v>
      </c>
      <c r="P1901" s="5">
        <f t="shared" si="141"/>
        <v>1478380.7266981341</v>
      </c>
    </row>
    <row r="1902" spans="12:16" x14ac:dyDescent="0.2">
      <c r="L1902" s="21">
        <f t="shared" si="138"/>
        <v>0</v>
      </c>
      <c r="M1902" s="11">
        <v>18900000</v>
      </c>
      <c r="N1902" s="5">
        <f t="shared" si="139"/>
        <v>1517272.7272726637</v>
      </c>
      <c r="O1902" s="5">
        <f t="shared" si="140"/>
        <v>-1363.6363636363635</v>
      </c>
      <c r="P1902" s="5">
        <f t="shared" si="141"/>
        <v>1481042.6540283079</v>
      </c>
    </row>
    <row r="1903" spans="12:16" x14ac:dyDescent="0.2">
      <c r="L1903" s="21">
        <f t="shared" si="138"/>
        <v>0</v>
      </c>
      <c r="M1903" s="11">
        <v>18910000</v>
      </c>
      <c r="N1903" s="5">
        <f t="shared" si="139"/>
        <v>1515909.0909090273</v>
      </c>
      <c r="O1903" s="5">
        <f t="shared" si="140"/>
        <v>-1363.6363636363635</v>
      </c>
      <c r="P1903" s="5">
        <f t="shared" si="141"/>
        <v>1483704.5813584817</v>
      </c>
    </row>
    <row r="1904" spans="12:16" x14ac:dyDescent="0.2">
      <c r="L1904" s="21">
        <f t="shared" si="138"/>
        <v>0</v>
      </c>
      <c r="M1904" s="11">
        <v>18920000</v>
      </c>
      <c r="N1904" s="5">
        <f t="shared" si="139"/>
        <v>1514545.4545453908</v>
      </c>
      <c r="O1904" s="5">
        <f t="shared" si="140"/>
        <v>-1363.6363636363635</v>
      </c>
      <c r="P1904" s="5">
        <f t="shared" si="141"/>
        <v>1486366.5086886554</v>
      </c>
    </row>
    <row r="1905" spans="12:16" x14ac:dyDescent="0.2">
      <c r="L1905" s="21">
        <f t="shared" si="138"/>
        <v>0</v>
      </c>
      <c r="M1905" s="11">
        <v>18930000</v>
      </c>
      <c r="N1905" s="5">
        <f t="shared" si="139"/>
        <v>1513181.8181817543</v>
      </c>
      <c r="O1905" s="5">
        <f t="shared" si="140"/>
        <v>-1363.6363636363635</v>
      </c>
      <c r="P1905" s="5">
        <f t="shared" si="141"/>
        <v>1489028.4360188292</v>
      </c>
    </row>
    <row r="1906" spans="12:16" x14ac:dyDescent="0.2">
      <c r="L1906" s="21">
        <f t="shared" si="138"/>
        <v>0</v>
      </c>
      <c r="M1906" s="11">
        <v>18940000</v>
      </c>
      <c r="N1906" s="5">
        <f t="shared" si="139"/>
        <v>1511818.1818181179</v>
      </c>
      <c r="O1906" s="5">
        <f t="shared" si="140"/>
        <v>-1363.6363636363635</v>
      </c>
      <c r="P1906" s="5">
        <f t="shared" si="141"/>
        <v>1491690.363349003</v>
      </c>
    </row>
    <row r="1907" spans="12:16" x14ac:dyDescent="0.2">
      <c r="L1907" s="21">
        <f t="shared" si="138"/>
        <v>0</v>
      </c>
      <c r="M1907" s="11">
        <v>18950000</v>
      </c>
      <c r="N1907" s="5">
        <f t="shared" si="139"/>
        <v>1510454.5454544814</v>
      </c>
      <c r="O1907" s="5">
        <f t="shared" si="140"/>
        <v>-1363.6363636363635</v>
      </c>
      <c r="P1907" s="5">
        <f t="shared" si="141"/>
        <v>1494352.2906791768</v>
      </c>
    </row>
    <row r="1908" spans="12:16" x14ac:dyDescent="0.2">
      <c r="L1908" s="21">
        <f t="shared" si="138"/>
        <v>0</v>
      </c>
      <c r="M1908" s="11">
        <v>18960000</v>
      </c>
      <c r="N1908" s="5">
        <f t="shared" si="139"/>
        <v>1509090.9090908449</v>
      </c>
      <c r="O1908" s="5">
        <f t="shared" si="140"/>
        <v>-1363.6363636363635</v>
      </c>
      <c r="P1908" s="5">
        <f t="shared" si="141"/>
        <v>1497014.2180093506</v>
      </c>
    </row>
    <row r="1909" spans="12:16" x14ac:dyDescent="0.2">
      <c r="L1909" s="21">
        <f t="shared" si="138"/>
        <v>0</v>
      </c>
      <c r="M1909" s="11">
        <v>18970000</v>
      </c>
      <c r="N1909" s="5">
        <f t="shared" si="139"/>
        <v>1507727.2727272084</v>
      </c>
      <c r="O1909" s="5">
        <f t="shared" si="140"/>
        <v>-1363.6363636363635</v>
      </c>
      <c r="P1909" s="5">
        <f t="shared" si="141"/>
        <v>1499676.1453395244</v>
      </c>
    </row>
    <row r="1910" spans="12:16" x14ac:dyDescent="0.2">
      <c r="L1910" s="21">
        <f t="shared" si="138"/>
        <v>0</v>
      </c>
      <c r="M1910" s="11">
        <v>18980000</v>
      </c>
      <c r="N1910" s="5">
        <f t="shared" si="139"/>
        <v>1506363.636363572</v>
      </c>
      <c r="O1910" s="5">
        <f t="shared" si="140"/>
        <v>-1363.6363636363635</v>
      </c>
      <c r="P1910" s="5">
        <f t="shared" si="141"/>
        <v>1502338.0726696982</v>
      </c>
    </row>
    <row r="1911" spans="12:16" x14ac:dyDescent="0.2">
      <c r="L1911" s="21">
        <f t="shared" si="138"/>
        <v>0</v>
      </c>
      <c r="M1911" s="11">
        <v>18990000</v>
      </c>
      <c r="N1911" s="5">
        <f t="shared" si="139"/>
        <v>1504999.9999999355</v>
      </c>
      <c r="O1911" s="5">
        <f t="shared" si="140"/>
        <v>-1363.6363636363635</v>
      </c>
      <c r="P1911" s="5">
        <f t="shared" si="141"/>
        <v>1504999.9999998719</v>
      </c>
    </row>
    <row r="1912" spans="12:16" x14ac:dyDescent="0.2">
      <c r="L1912" s="21">
        <f t="shared" si="138"/>
        <v>0</v>
      </c>
      <c r="M1912" s="11">
        <v>19000000</v>
      </c>
      <c r="N1912" s="5" t="e">
        <f t="shared" si="139"/>
        <v>#N/A</v>
      </c>
      <c r="O1912" s="5" t="e">
        <f t="shared" si="140"/>
        <v>#N/A</v>
      </c>
      <c r="P1912" s="5" t="e">
        <f t="shared" si="141"/>
        <v>#N/A</v>
      </c>
    </row>
    <row r="1913" spans="12:16" x14ac:dyDescent="0.2">
      <c r="L1913" s="21">
        <f t="shared" si="138"/>
        <v>0</v>
      </c>
      <c r="M1913" s="11">
        <v>19010000</v>
      </c>
      <c r="N1913" s="5" t="e">
        <f t="shared" si="139"/>
        <v>#N/A</v>
      </c>
      <c r="O1913" s="5" t="e">
        <f t="shared" si="140"/>
        <v>#N/A</v>
      </c>
      <c r="P1913" s="5" t="e">
        <f t="shared" si="141"/>
        <v>#N/A</v>
      </c>
    </row>
    <row r="1914" spans="12:16" x14ac:dyDescent="0.2">
      <c r="L1914" s="21">
        <f t="shared" si="138"/>
        <v>0</v>
      </c>
      <c r="M1914" s="11">
        <v>19020000</v>
      </c>
      <c r="N1914" s="5" t="e">
        <f t="shared" si="139"/>
        <v>#N/A</v>
      </c>
      <c r="O1914" s="5" t="e">
        <f t="shared" si="140"/>
        <v>#N/A</v>
      </c>
      <c r="P1914" s="5" t="e">
        <f t="shared" si="141"/>
        <v>#N/A</v>
      </c>
    </row>
    <row r="1915" spans="12:16" x14ac:dyDescent="0.2">
      <c r="L1915" s="21">
        <f t="shared" si="138"/>
        <v>0</v>
      </c>
      <c r="M1915" s="11">
        <v>19030000</v>
      </c>
      <c r="N1915" s="5" t="e">
        <f t="shared" si="139"/>
        <v>#N/A</v>
      </c>
      <c r="O1915" s="5" t="e">
        <f t="shared" si="140"/>
        <v>#N/A</v>
      </c>
      <c r="P1915" s="5" t="e">
        <f t="shared" si="141"/>
        <v>#N/A</v>
      </c>
    </row>
    <row r="1916" spans="12:16" x14ac:dyDescent="0.2">
      <c r="L1916" s="21">
        <f t="shared" si="138"/>
        <v>0</v>
      </c>
      <c r="M1916" s="11">
        <v>19040000</v>
      </c>
      <c r="N1916" s="5" t="e">
        <f t="shared" si="139"/>
        <v>#N/A</v>
      </c>
      <c r="O1916" s="5" t="e">
        <f t="shared" si="140"/>
        <v>#N/A</v>
      </c>
      <c r="P1916" s="5" t="e">
        <f t="shared" si="141"/>
        <v>#N/A</v>
      </c>
    </row>
    <row r="1917" spans="12:16" x14ac:dyDescent="0.2">
      <c r="L1917" s="21">
        <f t="shared" si="138"/>
        <v>0</v>
      </c>
      <c r="M1917" s="11">
        <v>19050000</v>
      </c>
      <c r="N1917" s="5" t="e">
        <f t="shared" si="139"/>
        <v>#N/A</v>
      </c>
      <c r="O1917" s="5" t="e">
        <f t="shared" si="140"/>
        <v>#N/A</v>
      </c>
      <c r="P1917" s="5" t="e">
        <f t="shared" si="141"/>
        <v>#N/A</v>
      </c>
    </row>
    <row r="1918" spans="12:16" x14ac:dyDescent="0.2">
      <c r="L1918" s="21">
        <f t="shared" si="138"/>
        <v>0</v>
      </c>
      <c r="M1918" s="11">
        <v>19060000</v>
      </c>
      <c r="N1918" s="5" t="e">
        <f t="shared" si="139"/>
        <v>#N/A</v>
      </c>
      <c r="O1918" s="5" t="e">
        <f t="shared" si="140"/>
        <v>#N/A</v>
      </c>
      <c r="P1918" s="5" t="e">
        <f t="shared" si="141"/>
        <v>#N/A</v>
      </c>
    </row>
    <row r="1919" spans="12:16" x14ac:dyDescent="0.2">
      <c r="L1919" s="21">
        <f t="shared" si="138"/>
        <v>0</v>
      </c>
      <c r="M1919" s="11">
        <v>19070000</v>
      </c>
      <c r="N1919" s="5" t="e">
        <f t="shared" si="139"/>
        <v>#N/A</v>
      </c>
      <c r="O1919" s="5" t="e">
        <f t="shared" si="140"/>
        <v>#N/A</v>
      </c>
      <c r="P1919" s="5" t="e">
        <f t="shared" si="141"/>
        <v>#N/A</v>
      </c>
    </row>
    <row r="1920" spans="12:16" x14ac:dyDescent="0.2">
      <c r="L1920" s="21">
        <f t="shared" si="138"/>
        <v>0</v>
      </c>
      <c r="M1920" s="11">
        <v>19080000</v>
      </c>
      <c r="N1920" s="5" t="e">
        <f t="shared" si="139"/>
        <v>#N/A</v>
      </c>
      <c r="O1920" s="5" t="e">
        <f t="shared" si="140"/>
        <v>#N/A</v>
      </c>
      <c r="P1920" s="5" t="e">
        <f t="shared" si="141"/>
        <v>#N/A</v>
      </c>
    </row>
    <row r="1921" spans="12:16" x14ac:dyDescent="0.2">
      <c r="L1921" s="21">
        <f t="shared" si="138"/>
        <v>0</v>
      </c>
      <c r="M1921" s="11">
        <v>19090000</v>
      </c>
      <c r="N1921" s="5" t="e">
        <f t="shared" si="139"/>
        <v>#N/A</v>
      </c>
      <c r="O1921" s="5" t="e">
        <f t="shared" si="140"/>
        <v>#N/A</v>
      </c>
      <c r="P1921" s="5" t="e">
        <f t="shared" si="141"/>
        <v>#N/A</v>
      </c>
    </row>
    <row r="1922" spans="12:16" x14ac:dyDescent="0.2">
      <c r="L1922" s="21">
        <f t="shared" si="138"/>
        <v>0</v>
      </c>
      <c r="M1922" s="11">
        <v>19100000</v>
      </c>
      <c r="N1922" s="5" t="e">
        <f t="shared" si="139"/>
        <v>#N/A</v>
      </c>
      <c r="O1922" s="5" t="e">
        <f t="shared" si="140"/>
        <v>#N/A</v>
      </c>
      <c r="P1922" s="5" t="e">
        <f t="shared" si="141"/>
        <v>#N/A</v>
      </c>
    </row>
    <row r="1923" spans="12:16" x14ac:dyDescent="0.2">
      <c r="L1923" s="21">
        <f t="shared" si="138"/>
        <v>0</v>
      </c>
      <c r="M1923" s="11">
        <v>19110000</v>
      </c>
      <c r="N1923" s="5" t="e">
        <f t="shared" si="139"/>
        <v>#N/A</v>
      </c>
      <c r="O1923" s="5" t="e">
        <f t="shared" si="140"/>
        <v>#N/A</v>
      </c>
      <c r="P1923" s="5" t="e">
        <f t="shared" si="141"/>
        <v>#N/A</v>
      </c>
    </row>
    <row r="1924" spans="12:16" x14ac:dyDescent="0.2">
      <c r="L1924" s="21">
        <f t="shared" si="138"/>
        <v>0</v>
      </c>
      <c r="M1924" s="11">
        <v>19120000</v>
      </c>
      <c r="N1924" s="5" t="e">
        <f t="shared" si="139"/>
        <v>#N/A</v>
      </c>
      <c r="O1924" s="5" t="e">
        <f t="shared" si="140"/>
        <v>#N/A</v>
      </c>
      <c r="P1924" s="5" t="e">
        <f t="shared" si="141"/>
        <v>#N/A</v>
      </c>
    </row>
    <row r="1925" spans="12:16" x14ac:dyDescent="0.2">
      <c r="L1925" s="21">
        <f t="shared" si="138"/>
        <v>0</v>
      </c>
      <c r="M1925" s="11">
        <v>19130000</v>
      </c>
      <c r="N1925" s="5" t="e">
        <f t="shared" si="139"/>
        <v>#N/A</v>
      </c>
      <c r="O1925" s="5" t="e">
        <f t="shared" si="140"/>
        <v>#N/A</v>
      </c>
      <c r="P1925" s="5" t="e">
        <f t="shared" si="141"/>
        <v>#N/A</v>
      </c>
    </row>
    <row r="1926" spans="12:16" x14ac:dyDescent="0.2">
      <c r="L1926" s="21">
        <f t="shared" si="138"/>
        <v>0</v>
      </c>
      <c r="M1926" s="11">
        <v>19140000</v>
      </c>
      <c r="N1926" s="5" t="e">
        <f t="shared" si="139"/>
        <v>#N/A</v>
      </c>
      <c r="O1926" s="5" t="e">
        <f t="shared" si="140"/>
        <v>#N/A</v>
      </c>
      <c r="P1926" s="5" t="e">
        <f t="shared" si="141"/>
        <v>#N/A</v>
      </c>
    </row>
    <row r="1927" spans="12:16" x14ac:dyDescent="0.2">
      <c r="L1927" s="21">
        <f t="shared" si="138"/>
        <v>0</v>
      </c>
      <c r="M1927" s="11">
        <v>19150000</v>
      </c>
      <c r="N1927" s="5" t="e">
        <f t="shared" si="139"/>
        <v>#N/A</v>
      </c>
      <c r="O1927" s="5" t="e">
        <f t="shared" si="140"/>
        <v>#N/A</v>
      </c>
      <c r="P1927" s="5" t="e">
        <f t="shared" si="141"/>
        <v>#N/A</v>
      </c>
    </row>
    <row r="1928" spans="12:16" x14ac:dyDescent="0.2">
      <c r="L1928" s="21">
        <f t="shared" si="138"/>
        <v>0</v>
      </c>
      <c r="M1928" s="11">
        <v>19160000</v>
      </c>
      <c r="N1928" s="5" t="e">
        <f t="shared" si="139"/>
        <v>#N/A</v>
      </c>
      <c r="O1928" s="5" t="e">
        <f t="shared" si="140"/>
        <v>#N/A</v>
      </c>
      <c r="P1928" s="5" t="e">
        <f t="shared" si="141"/>
        <v>#N/A</v>
      </c>
    </row>
    <row r="1929" spans="12:16" x14ac:dyDescent="0.2">
      <c r="L1929" s="21">
        <f t="shared" si="138"/>
        <v>0</v>
      </c>
      <c r="M1929" s="11">
        <v>19170000</v>
      </c>
      <c r="N1929" s="5" t="e">
        <f t="shared" si="139"/>
        <v>#N/A</v>
      </c>
      <c r="O1929" s="5" t="e">
        <f t="shared" si="140"/>
        <v>#N/A</v>
      </c>
      <c r="P1929" s="5" t="e">
        <f t="shared" si="141"/>
        <v>#N/A</v>
      </c>
    </row>
    <row r="1930" spans="12:16" x14ac:dyDescent="0.2">
      <c r="L1930" s="21">
        <f t="shared" si="138"/>
        <v>0</v>
      </c>
      <c r="M1930" s="11">
        <v>19180000</v>
      </c>
      <c r="N1930" s="5" t="e">
        <f t="shared" si="139"/>
        <v>#N/A</v>
      </c>
      <c r="O1930" s="5" t="e">
        <f t="shared" si="140"/>
        <v>#N/A</v>
      </c>
      <c r="P1930" s="5" t="e">
        <f t="shared" si="141"/>
        <v>#N/A</v>
      </c>
    </row>
    <row r="1931" spans="12:16" x14ac:dyDescent="0.2">
      <c r="L1931" s="21">
        <f t="shared" si="138"/>
        <v>0</v>
      </c>
      <c r="M1931" s="11">
        <v>19190000</v>
      </c>
      <c r="N1931" s="5" t="e">
        <f t="shared" si="139"/>
        <v>#N/A</v>
      </c>
      <c r="O1931" s="5" t="e">
        <f t="shared" si="140"/>
        <v>#N/A</v>
      </c>
      <c r="P1931" s="5" t="e">
        <f t="shared" si="141"/>
        <v>#N/A</v>
      </c>
    </row>
    <row r="1932" spans="12:16" x14ac:dyDescent="0.2">
      <c r="L1932" s="21">
        <f t="shared" ref="L1932:L1995" si="142">IF(M1932&gt;I$17,0,IF(N1931&lt;0,IF(N1932&gt;0,M1932,0),0))</f>
        <v>0</v>
      </c>
      <c r="M1932" s="11">
        <v>19200000</v>
      </c>
      <c r="N1932" s="5" t="e">
        <f t="shared" si="139"/>
        <v>#N/A</v>
      </c>
      <c r="O1932" s="5" t="e">
        <f t="shared" si="140"/>
        <v>#N/A</v>
      </c>
      <c r="P1932" s="5" t="e">
        <f t="shared" si="141"/>
        <v>#N/A</v>
      </c>
    </row>
    <row r="1933" spans="12:16" x14ac:dyDescent="0.2">
      <c r="L1933" s="21">
        <f t="shared" si="142"/>
        <v>0</v>
      </c>
      <c r="M1933" s="11">
        <v>19210000</v>
      </c>
      <c r="N1933" s="5" t="e">
        <f t="shared" ref="N1933:N1996" si="143">IF((I$17+1)&lt;=M1933,NA(),N1932+O1933)</f>
        <v>#N/A</v>
      </c>
      <c r="O1933" s="5" t="e">
        <f t="shared" ref="O1933:O1996" si="144">IF(M1933&gt;I$17,NA(),IF(M1933&lt;=G$24,N$5,IF(M1933&lt;=G$25,N$6,IF(M1933&lt;=G$26,N$7,N$8))))</f>
        <v>#N/A</v>
      </c>
      <c r="P1933" s="5" t="e">
        <f t="shared" ref="P1933:P1996" si="145">IF(M1933&gt;I$17,NA(),P1932+R$14)</f>
        <v>#N/A</v>
      </c>
    </row>
    <row r="1934" spans="12:16" x14ac:dyDescent="0.2">
      <c r="L1934" s="21">
        <f t="shared" si="142"/>
        <v>0</v>
      </c>
      <c r="M1934" s="11">
        <v>19220000</v>
      </c>
      <c r="N1934" s="5" t="e">
        <f t="shared" si="143"/>
        <v>#N/A</v>
      </c>
      <c r="O1934" s="5" t="e">
        <f t="shared" si="144"/>
        <v>#N/A</v>
      </c>
      <c r="P1934" s="5" t="e">
        <f t="shared" si="145"/>
        <v>#N/A</v>
      </c>
    </row>
    <row r="1935" spans="12:16" x14ac:dyDescent="0.2">
      <c r="L1935" s="21">
        <f t="shared" si="142"/>
        <v>0</v>
      </c>
      <c r="M1935" s="11">
        <v>19230000</v>
      </c>
      <c r="N1935" s="5" t="e">
        <f t="shared" si="143"/>
        <v>#N/A</v>
      </c>
      <c r="O1935" s="5" t="e">
        <f t="shared" si="144"/>
        <v>#N/A</v>
      </c>
      <c r="P1935" s="5" t="e">
        <f t="shared" si="145"/>
        <v>#N/A</v>
      </c>
    </row>
    <row r="1936" spans="12:16" x14ac:dyDescent="0.2">
      <c r="L1936" s="21">
        <f t="shared" si="142"/>
        <v>0</v>
      </c>
      <c r="M1936" s="11">
        <v>19240000</v>
      </c>
      <c r="N1936" s="5" t="e">
        <f t="shared" si="143"/>
        <v>#N/A</v>
      </c>
      <c r="O1936" s="5" t="e">
        <f t="shared" si="144"/>
        <v>#N/A</v>
      </c>
      <c r="P1936" s="5" t="e">
        <f t="shared" si="145"/>
        <v>#N/A</v>
      </c>
    </row>
    <row r="1937" spans="12:16" x14ac:dyDescent="0.2">
      <c r="L1937" s="21">
        <f t="shared" si="142"/>
        <v>0</v>
      </c>
      <c r="M1937" s="11">
        <v>19250000</v>
      </c>
      <c r="N1937" s="5" t="e">
        <f t="shared" si="143"/>
        <v>#N/A</v>
      </c>
      <c r="O1937" s="5" t="e">
        <f t="shared" si="144"/>
        <v>#N/A</v>
      </c>
      <c r="P1937" s="5" t="e">
        <f t="shared" si="145"/>
        <v>#N/A</v>
      </c>
    </row>
    <row r="1938" spans="12:16" x14ac:dyDescent="0.2">
      <c r="L1938" s="21">
        <f t="shared" si="142"/>
        <v>0</v>
      </c>
      <c r="M1938" s="11">
        <v>19260000</v>
      </c>
      <c r="N1938" s="5" t="e">
        <f t="shared" si="143"/>
        <v>#N/A</v>
      </c>
      <c r="O1938" s="5" t="e">
        <f t="shared" si="144"/>
        <v>#N/A</v>
      </c>
      <c r="P1938" s="5" t="e">
        <f t="shared" si="145"/>
        <v>#N/A</v>
      </c>
    </row>
    <row r="1939" spans="12:16" x14ac:dyDescent="0.2">
      <c r="L1939" s="21">
        <f t="shared" si="142"/>
        <v>0</v>
      </c>
      <c r="M1939" s="11">
        <v>19270000</v>
      </c>
      <c r="N1939" s="5" t="e">
        <f t="shared" si="143"/>
        <v>#N/A</v>
      </c>
      <c r="O1939" s="5" t="e">
        <f t="shared" si="144"/>
        <v>#N/A</v>
      </c>
      <c r="P1939" s="5" t="e">
        <f t="shared" si="145"/>
        <v>#N/A</v>
      </c>
    </row>
    <row r="1940" spans="12:16" x14ac:dyDescent="0.2">
      <c r="L1940" s="21">
        <f t="shared" si="142"/>
        <v>0</v>
      </c>
      <c r="M1940" s="11">
        <v>19280000</v>
      </c>
      <c r="N1940" s="5" t="e">
        <f t="shared" si="143"/>
        <v>#N/A</v>
      </c>
      <c r="O1940" s="5" t="e">
        <f t="shared" si="144"/>
        <v>#N/A</v>
      </c>
      <c r="P1940" s="5" t="e">
        <f t="shared" si="145"/>
        <v>#N/A</v>
      </c>
    </row>
    <row r="1941" spans="12:16" x14ac:dyDescent="0.2">
      <c r="L1941" s="21">
        <f t="shared" si="142"/>
        <v>0</v>
      </c>
      <c r="M1941" s="11">
        <v>19290000</v>
      </c>
      <c r="N1941" s="5" t="e">
        <f t="shared" si="143"/>
        <v>#N/A</v>
      </c>
      <c r="O1941" s="5" t="e">
        <f t="shared" si="144"/>
        <v>#N/A</v>
      </c>
      <c r="P1941" s="5" t="e">
        <f t="shared" si="145"/>
        <v>#N/A</v>
      </c>
    </row>
    <row r="1942" spans="12:16" x14ac:dyDescent="0.2">
      <c r="L1942" s="21">
        <f t="shared" si="142"/>
        <v>0</v>
      </c>
      <c r="M1942" s="11">
        <v>19300000</v>
      </c>
      <c r="N1942" s="5" t="e">
        <f t="shared" si="143"/>
        <v>#N/A</v>
      </c>
      <c r="O1942" s="5" t="e">
        <f t="shared" si="144"/>
        <v>#N/A</v>
      </c>
      <c r="P1942" s="5" t="e">
        <f t="shared" si="145"/>
        <v>#N/A</v>
      </c>
    </row>
    <row r="1943" spans="12:16" x14ac:dyDescent="0.2">
      <c r="L1943" s="21">
        <f t="shared" si="142"/>
        <v>0</v>
      </c>
      <c r="M1943" s="11">
        <v>19310000</v>
      </c>
      <c r="N1943" s="5" t="e">
        <f t="shared" si="143"/>
        <v>#N/A</v>
      </c>
      <c r="O1943" s="5" t="e">
        <f t="shared" si="144"/>
        <v>#N/A</v>
      </c>
      <c r="P1943" s="5" t="e">
        <f t="shared" si="145"/>
        <v>#N/A</v>
      </c>
    </row>
    <row r="1944" spans="12:16" x14ac:dyDescent="0.2">
      <c r="L1944" s="21">
        <f t="shared" si="142"/>
        <v>0</v>
      </c>
      <c r="M1944" s="11">
        <v>19320000</v>
      </c>
      <c r="N1944" s="5" t="e">
        <f t="shared" si="143"/>
        <v>#N/A</v>
      </c>
      <c r="O1944" s="5" t="e">
        <f t="shared" si="144"/>
        <v>#N/A</v>
      </c>
      <c r="P1944" s="5" t="e">
        <f t="shared" si="145"/>
        <v>#N/A</v>
      </c>
    </row>
    <row r="1945" spans="12:16" x14ac:dyDescent="0.2">
      <c r="L1945" s="21">
        <f t="shared" si="142"/>
        <v>0</v>
      </c>
      <c r="M1945" s="11">
        <v>19330000</v>
      </c>
      <c r="N1945" s="5" t="e">
        <f t="shared" si="143"/>
        <v>#N/A</v>
      </c>
      <c r="O1945" s="5" t="e">
        <f t="shared" si="144"/>
        <v>#N/A</v>
      </c>
      <c r="P1945" s="5" t="e">
        <f t="shared" si="145"/>
        <v>#N/A</v>
      </c>
    </row>
    <row r="1946" spans="12:16" x14ac:dyDescent="0.2">
      <c r="L1946" s="21">
        <f t="shared" si="142"/>
        <v>0</v>
      </c>
      <c r="M1946" s="11">
        <v>19340000</v>
      </c>
      <c r="N1946" s="5" t="e">
        <f t="shared" si="143"/>
        <v>#N/A</v>
      </c>
      <c r="O1946" s="5" t="e">
        <f t="shared" si="144"/>
        <v>#N/A</v>
      </c>
      <c r="P1946" s="5" t="e">
        <f t="shared" si="145"/>
        <v>#N/A</v>
      </c>
    </row>
    <row r="1947" spans="12:16" x14ac:dyDescent="0.2">
      <c r="L1947" s="21">
        <f t="shared" si="142"/>
        <v>0</v>
      </c>
      <c r="M1947" s="11">
        <v>19350000</v>
      </c>
      <c r="N1947" s="5" t="e">
        <f t="shared" si="143"/>
        <v>#N/A</v>
      </c>
      <c r="O1947" s="5" t="e">
        <f t="shared" si="144"/>
        <v>#N/A</v>
      </c>
      <c r="P1947" s="5" t="e">
        <f t="shared" si="145"/>
        <v>#N/A</v>
      </c>
    </row>
    <row r="1948" spans="12:16" x14ac:dyDescent="0.2">
      <c r="L1948" s="21">
        <f t="shared" si="142"/>
        <v>0</v>
      </c>
      <c r="M1948" s="11">
        <v>19360000</v>
      </c>
      <c r="N1948" s="5" t="e">
        <f t="shared" si="143"/>
        <v>#N/A</v>
      </c>
      <c r="O1948" s="5" t="e">
        <f t="shared" si="144"/>
        <v>#N/A</v>
      </c>
      <c r="P1948" s="5" t="e">
        <f t="shared" si="145"/>
        <v>#N/A</v>
      </c>
    </row>
    <row r="1949" spans="12:16" x14ac:dyDescent="0.2">
      <c r="L1949" s="21">
        <f t="shared" si="142"/>
        <v>0</v>
      </c>
      <c r="M1949" s="11">
        <v>19370000</v>
      </c>
      <c r="N1949" s="5" t="e">
        <f t="shared" si="143"/>
        <v>#N/A</v>
      </c>
      <c r="O1949" s="5" t="e">
        <f t="shared" si="144"/>
        <v>#N/A</v>
      </c>
      <c r="P1949" s="5" t="e">
        <f t="shared" si="145"/>
        <v>#N/A</v>
      </c>
    </row>
    <row r="1950" spans="12:16" x14ac:dyDescent="0.2">
      <c r="L1950" s="21">
        <f t="shared" si="142"/>
        <v>0</v>
      </c>
      <c r="M1950" s="11">
        <v>19380000</v>
      </c>
      <c r="N1950" s="5" t="e">
        <f t="shared" si="143"/>
        <v>#N/A</v>
      </c>
      <c r="O1950" s="5" t="e">
        <f t="shared" si="144"/>
        <v>#N/A</v>
      </c>
      <c r="P1950" s="5" t="e">
        <f t="shared" si="145"/>
        <v>#N/A</v>
      </c>
    </row>
    <row r="1951" spans="12:16" x14ac:dyDescent="0.2">
      <c r="L1951" s="21">
        <f t="shared" si="142"/>
        <v>0</v>
      </c>
      <c r="M1951" s="11">
        <v>19390000</v>
      </c>
      <c r="N1951" s="5" t="e">
        <f t="shared" si="143"/>
        <v>#N/A</v>
      </c>
      <c r="O1951" s="5" t="e">
        <f t="shared" si="144"/>
        <v>#N/A</v>
      </c>
      <c r="P1951" s="5" t="e">
        <f t="shared" si="145"/>
        <v>#N/A</v>
      </c>
    </row>
    <row r="1952" spans="12:16" x14ac:dyDescent="0.2">
      <c r="L1952" s="21">
        <f t="shared" si="142"/>
        <v>0</v>
      </c>
      <c r="M1952" s="11">
        <v>19400000</v>
      </c>
      <c r="N1952" s="5" t="e">
        <f t="shared" si="143"/>
        <v>#N/A</v>
      </c>
      <c r="O1952" s="5" t="e">
        <f t="shared" si="144"/>
        <v>#N/A</v>
      </c>
      <c r="P1952" s="5" t="e">
        <f t="shared" si="145"/>
        <v>#N/A</v>
      </c>
    </row>
    <row r="1953" spans="12:16" x14ac:dyDescent="0.2">
      <c r="L1953" s="21">
        <f t="shared" si="142"/>
        <v>0</v>
      </c>
      <c r="M1953" s="11">
        <v>19410000</v>
      </c>
      <c r="N1953" s="5" t="e">
        <f t="shared" si="143"/>
        <v>#N/A</v>
      </c>
      <c r="O1953" s="5" t="e">
        <f t="shared" si="144"/>
        <v>#N/A</v>
      </c>
      <c r="P1953" s="5" t="e">
        <f t="shared" si="145"/>
        <v>#N/A</v>
      </c>
    </row>
    <row r="1954" spans="12:16" x14ac:dyDescent="0.2">
      <c r="L1954" s="21">
        <f t="shared" si="142"/>
        <v>0</v>
      </c>
      <c r="M1954" s="11">
        <v>19420000</v>
      </c>
      <c r="N1954" s="5" t="e">
        <f t="shared" si="143"/>
        <v>#N/A</v>
      </c>
      <c r="O1954" s="5" t="e">
        <f t="shared" si="144"/>
        <v>#N/A</v>
      </c>
      <c r="P1954" s="5" t="e">
        <f t="shared" si="145"/>
        <v>#N/A</v>
      </c>
    </row>
    <row r="1955" spans="12:16" x14ac:dyDescent="0.2">
      <c r="L1955" s="21">
        <f t="shared" si="142"/>
        <v>0</v>
      </c>
      <c r="M1955" s="11">
        <v>19430000</v>
      </c>
      <c r="N1955" s="5" t="e">
        <f t="shared" si="143"/>
        <v>#N/A</v>
      </c>
      <c r="O1955" s="5" t="e">
        <f t="shared" si="144"/>
        <v>#N/A</v>
      </c>
      <c r="P1955" s="5" t="e">
        <f t="shared" si="145"/>
        <v>#N/A</v>
      </c>
    </row>
    <row r="1956" spans="12:16" x14ac:dyDescent="0.2">
      <c r="L1956" s="21">
        <f t="shared" si="142"/>
        <v>0</v>
      </c>
      <c r="M1956" s="11">
        <v>19440000</v>
      </c>
      <c r="N1956" s="5" t="e">
        <f t="shared" si="143"/>
        <v>#N/A</v>
      </c>
      <c r="O1956" s="5" t="e">
        <f t="shared" si="144"/>
        <v>#N/A</v>
      </c>
      <c r="P1956" s="5" t="e">
        <f t="shared" si="145"/>
        <v>#N/A</v>
      </c>
    </row>
    <row r="1957" spans="12:16" x14ac:dyDescent="0.2">
      <c r="L1957" s="21">
        <f t="shared" si="142"/>
        <v>0</v>
      </c>
      <c r="M1957" s="11">
        <v>19450000</v>
      </c>
      <c r="N1957" s="5" t="e">
        <f t="shared" si="143"/>
        <v>#N/A</v>
      </c>
      <c r="O1957" s="5" t="e">
        <f t="shared" si="144"/>
        <v>#N/A</v>
      </c>
      <c r="P1957" s="5" t="e">
        <f t="shared" si="145"/>
        <v>#N/A</v>
      </c>
    </row>
    <row r="1958" spans="12:16" x14ac:dyDescent="0.2">
      <c r="L1958" s="21">
        <f t="shared" si="142"/>
        <v>0</v>
      </c>
      <c r="M1958" s="11">
        <v>19460000</v>
      </c>
      <c r="N1958" s="5" t="e">
        <f t="shared" si="143"/>
        <v>#N/A</v>
      </c>
      <c r="O1958" s="5" t="e">
        <f t="shared" si="144"/>
        <v>#N/A</v>
      </c>
      <c r="P1958" s="5" t="e">
        <f t="shared" si="145"/>
        <v>#N/A</v>
      </c>
    </row>
    <row r="1959" spans="12:16" x14ac:dyDescent="0.2">
      <c r="L1959" s="21">
        <f t="shared" si="142"/>
        <v>0</v>
      </c>
      <c r="M1959" s="11">
        <v>19470000</v>
      </c>
      <c r="N1959" s="5" t="e">
        <f t="shared" si="143"/>
        <v>#N/A</v>
      </c>
      <c r="O1959" s="5" t="e">
        <f t="shared" si="144"/>
        <v>#N/A</v>
      </c>
      <c r="P1959" s="5" t="e">
        <f t="shared" si="145"/>
        <v>#N/A</v>
      </c>
    </row>
    <row r="1960" spans="12:16" x14ac:dyDescent="0.2">
      <c r="L1960" s="21">
        <f t="shared" si="142"/>
        <v>0</v>
      </c>
      <c r="M1960" s="11">
        <v>19480000</v>
      </c>
      <c r="N1960" s="5" t="e">
        <f t="shared" si="143"/>
        <v>#N/A</v>
      </c>
      <c r="O1960" s="5" t="e">
        <f t="shared" si="144"/>
        <v>#N/A</v>
      </c>
      <c r="P1960" s="5" t="e">
        <f t="shared" si="145"/>
        <v>#N/A</v>
      </c>
    </row>
    <row r="1961" spans="12:16" x14ac:dyDescent="0.2">
      <c r="L1961" s="21">
        <f t="shared" si="142"/>
        <v>0</v>
      </c>
      <c r="M1961" s="11">
        <v>19490000</v>
      </c>
      <c r="N1961" s="5" t="e">
        <f t="shared" si="143"/>
        <v>#N/A</v>
      </c>
      <c r="O1961" s="5" t="e">
        <f t="shared" si="144"/>
        <v>#N/A</v>
      </c>
      <c r="P1961" s="5" t="e">
        <f t="shared" si="145"/>
        <v>#N/A</v>
      </c>
    </row>
    <row r="1962" spans="12:16" x14ac:dyDescent="0.2">
      <c r="L1962" s="21">
        <f t="shared" si="142"/>
        <v>0</v>
      </c>
      <c r="M1962" s="11">
        <v>19500000</v>
      </c>
      <c r="N1962" s="5" t="e">
        <f t="shared" si="143"/>
        <v>#N/A</v>
      </c>
      <c r="O1962" s="5" t="e">
        <f t="shared" si="144"/>
        <v>#N/A</v>
      </c>
      <c r="P1962" s="5" t="e">
        <f t="shared" si="145"/>
        <v>#N/A</v>
      </c>
    </row>
    <row r="1963" spans="12:16" x14ac:dyDescent="0.2">
      <c r="L1963" s="21">
        <f t="shared" si="142"/>
        <v>0</v>
      </c>
      <c r="M1963" s="11">
        <v>19510000</v>
      </c>
      <c r="N1963" s="5" t="e">
        <f t="shared" si="143"/>
        <v>#N/A</v>
      </c>
      <c r="O1963" s="5" t="e">
        <f t="shared" si="144"/>
        <v>#N/A</v>
      </c>
      <c r="P1963" s="5" t="e">
        <f t="shared" si="145"/>
        <v>#N/A</v>
      </c>
    </row>
    <row r="1964" spans="12:16" x14ac:dyDescent="0.2">
      <c r="L1964" s="21">
        <f t="shared" si="142"/>
        <v>0</v>
      </c>
      <c r="M1964" s="11">
        <v>19520000</v>
      </c>
      <c r="N1964" s="5" t="e">
        <f t="shared" si="143"/>
        <v>#N/A</v>
      </c>
      <c r="O1964" s="5" t="e">
        <f t="shared" si="144"/>
        <v>#N/A</v>
      </c>
      <c r="P1964" s="5" t="e">
        <f t="shared" si="145"/>
        <v>#N/A</v>
      </c>
    </row>
    <row r="1965" spans="12:16" x14ac:dyDescent="0.2">
      <c r="L1965" s="21">
        <f t="shared" si="142"/>
        <v>0</v>
      </c>
      <c r="M1965" s="11">
        <v>19530000</v>
      </c>
      <c r="N1965" s="5" t="e">
        <f t="shared" si="143"/>
        <v>#N/A</v>
      </c>
      <c r="O1965" s="5" t="e">
        <f t="shared" si="144"/>
        <v>#N/A</v>
      </c>
      <c r="P1965" s="5" t="e">
        <f t="shared" si="145"/>
        <v>#N/A</v>
      </c>
    </row>
    <row r="1966" spans="12:16" x14ac:dyDescent="0.2">
      <c r="L1966" s="21">
        <f t="shared" si="142"/>
        <v>0</v>
      </c>
      <c r="M1966" s="11">
        <v>19540000</v>
      </c>
      <c r="N1966" s="5" t="e">
        <f t="shared" si="143"/>
        <v>#N/A</v>
      </c>
      <c r="O1966" s="5" t="e">
        <f t="shared" si="144"/>
        <v>#N/A</v>
      </c>
      <c r="P1966" s="5" t="e">
        <f t="shared" si="145"/>
        <v>#N/A</v>
      </c>
    </row>
    <row r="1967" spans="12:16" x14ac:dyDescent="0.2">
      <c r="L1967" s="21">
        <f t="shared" si="142"/>
        <v>0</v>
      </c>
      <c r="M1967" s="11">
        <v>19550000</v>
      </c>
      <c r="N1967" s="5" t="e">
        <f t="shared" si="143"/>
        <v>#N/A</v>
      </c>
      <c r="O1967" s="5" t="e">
        <f t="shared" si="144"/>
        <v>#N/A</v>
      </c>
      <c r="P1967" s="5" t="e">
        <f t="shared" si="145"/>
        <v>#N/A</v>
      </c>
    </row>
    <row r="1968" spans="12:16" x14ac:dyDescent="0.2">
      <c r="L1968" s="21">
        <f t="shared" si="142"/>
        <v>0</v>
      </c>
      <c r="M1968" s="11">
        <v>19560000</v>
      </c>
      <c r="N1968" s="5" t="e">
        <f t="shared" si="143"/>
        <v>#N/A</v>
      </c>
      <c r="O1968" s="5" t="e">
        <f t="shared" si="144"/>
        <v>#N/A</v>
      </c>
      <c r="P1968" s="5" t="e">
        <f t="shared" si="145"/>
        <v>#N/A</v>
      </c>
    </row>
    <row r="1969" spans="12:16" x14ac:dyDescent="0.2">
      <c r="L1969" s="21">
        <f t="shared" si="142"/>
        <v>0</v>
      </c>
      <c r="M1969" s="11">
        <v>19570000</v>
      </c>
      <c r="N1969" s="5" t="e">
        <f t="shared" si="143"/>
        <v>#N/A</v>
      </c>
      <c r="O1969" s="5" t="e">
        <f t="shared" si="144"/>
        <v>#N/A</v>
      </c>
      <c r="P1969" s="5" t="e">
        <f t="shared" si="145"/>
        <v>#N/A</v>
      </c>
    </row>
    <row r="1970" spans="12:16" x14ac:dyDescent="0.2">
      <c r="L1970" s="21">
        <f t="shared" si="142"/>
        <v>0</v>
      </c>
      <c r="M1970" s="11">
        <v>19580000</v>
      </c>
      <c r="N1970" s="5" t="e">
        <f t="shared" si="143"/>
        <v>#N/A</v>
      </c>
      <c r="O1970" s="5" t="e">
        <f t="shared" si="144"/>
        <v>#N/A</v>
      </c>
      <c r="P1970" s="5" t="e">
        <f t="shared" si="145"/>
        <v>#N/A</v>
      </c>
    </row>
    <row r="1971" spans="12:16" x14ac:dyDescent="0.2">
      <c r="L1971" s="21">
        <f t="shared" si="142"/>
        <v>0</v>
      </c>
      <c r="M1971" s="11">
        <v>19590000</v>
      </c>
      <c r="N1971" s="5" t="e">
        <f t="shared" si="143"/>
        <v>#N/A</v>
      </c>
      <c r="O1971" s="5" t="e">
        <f t="shared" si="144"/>
        <v>#N/A</v>
      </c>
      <c r="P1971" s="5" t="e">
        <f t="shared" si="145"/>
        <v>#N/A</v>
      </c>
    </row>
    <row r="1972" spans="12:16" x14ac:dyDescent="0.2">
      <c r="L1972" s="21">
        <f t="shared" si="142"/>
        <v>0</v>
      </c>
      <c r="M1972" s="11">
        <v>19600000</v>
      </c>
      <c r="N1972" s="5" t="e">
        <f t="shared" si="143"/>
        <v>#N/A</v>
      </c>
      <c r="O1972" s="5" t="e">
        <f t="shared" si="144"/>
        <v>#N/A</v>
      </c>
      <c r="P1972" s="5" t="e">
        <f t="shared" si="145"/>
        <v>#N/A</v>
      </c>
    </row>
    <row r="1973" spans="12:16" x14ac:dyDescent="0.2">
      <c r="L1973" s="21">
        <f t="shared" si="142"/>
        <v>0</v>
      </c>
      <c r="M1973" s="11">
        <v>19610000</v>
      </c>
      <c r="N1973" s="5" t="e">
        <f t="shared" si="143"/>
        <v>#N/A</v>
      </c>
      <c r="O1973" s="5" t="e">
        <f t="shared" si="144"/>
        <v>#N/A</v>
      </c>
      <c r="P1973" s="5" t="e">
        <f t="shared" si="145"/>
        <v>#N/A</v>
      </c>
    </row>
    <row r="1974" spans="12:16" x14ac:dyDescent="0.2">
      <c r="L1974" s="21">
        <f t="shared" si="142"/>
        <v>0</v>
      </c>
      <c r="M1974" s="11">
        <v>19620000</v>
      </c>
      <c r="N1974" s="5" t="e">
        <f t="shared" si="143"/>
        <v>#N/A</v>
      </c>
      <c r="O1974" s="5" t="e">
        <f t="shared" si="144"/>
        <v>#N/A</v>
      </c>
      <c r="P1974" s="5" t="e">
        <f t="shared" si="145"/>
        <v>#N/A</v>
      </c>
    </row>
    <row r="1975" spans="12:16" x14ac:dyDescent="0.2">
      <c r="L1975" s="21">
        <f t="shared" si="142"/>
        <v>0</v>
      </c>
      <c r="M1975" s="11">
        <v>19630000</v>
      </c>
      <c r="N1975" s="5" t="e">
        <f t="shared" si="143"/>
        <v>#N/A</v>
      </c>
      <c r="O1975" s="5" t="e">
        <f t="shared" si="144"/>
        <v>#N/A</v>
      </c>
      <c r="P1975" s="5" t="e">
        <f t="shared" si="145"/>
        <v>#N/A</v>
      </c>
    </row>
    <row r="1976" spans="12:16" x14ac:dyDescent="0.2">
      <c r="L1976" s="21">
        <f t="shared" si="142"/>
        <v>0</v>
      </c>
      <c r="M1976" s="11">
        <v>19640000</v>
      </c>
      <c r="N1976" s="5" t="e">
        <f t="shared" si="143"/>
        <v>#N/A</v>
      </c>
      <c r="O1976" s="5" t="e">
        <f t="shared" si="144"/>
        <v>#N/A</v>
      </c>
      <c r="P1976" s="5" t="e">
        <f t="shared" si="145"/>
        <v>#N/A</v>
      </c>
    </row>
    <row r="1977" spans="12:16" x14ac:dyDescent="0.2">
      <c r="L1977" s="21">
        <f t="shared" si="142"/>
        <v>0</v>
      </c>
      <c r="M1977" s="11">
        <v>19650000</v>
      </c>
      <c r="N1977" s="5" t="e">
        <f t="shared" si="143"/>
        <v>#N/A</v>
      </c>
      <c r="O1977" s="5" t="e">
        <f t="shared" si="144"/>
        <v>#N/A</v>
      </c>
      <c r="P1977" s="5" t="e">
        <f t="shared" si="145"/>
        <v>#N/A</v>
      </c>
    </row>
    <row r="1978" spans="12:16" x14ac:dyDescent="0.2">
      <c r="L1978" s="21">
        <f t="shared" si="142"/>
        <v>0</v>
      </c>
      <c r="M1978" s="11">
        <v>19660000</v>
      </c>
      <c r="N1978" s="5" t="e">
        <f t="shared" si="143"/>
        <v>#N/A</v>
      </c>
      <c r="O1978" s="5" t="e">
        <f t="shared" si="144"/>
        <v>#N/A</v>
      </c>
      <c r="P1978" s="5" t="e">
        <f t="shared" si="145"/>
        <v>#N/A</v>
      </c>
    </row>
    <row r="1979" spans="12:16" x14ac:dyDescent="0.2">
      <c r="L1979" s="21">
        <f t="shared" si="142"/>
        <v>0</v>
      </c>
      <c r="M1979" s="11">
        <v>19670000</v>
      </c>
      <c r="N1979" s="5" t="e">
        <f t="shared" si="143"/>
        <v>#N/A</v>
      </c>
      <c r="O1979" s="5" t="e">
        <f t="shared" si="144"/>
        <v>#N/A</v>
      </c>
      <c r="P1979" s="5" t="e">
        <f t="shared" si="145"/>
        <v>#N/A</v>
      </c>
    </row>
    <row r="1980" spans="12:16" x14ac:dyDescent="0.2">
      <c r="L1980" s="21">
        <f t="shared" si="142"/>
        <v>0</v>
      </c>
      <c r="M1980" s="11">
        <v>19680000</v>
      </c>
      <c r="N1980" s="5" t="e">
        <f t="shared" si="143"/>
        <v>#N/A</v>
      </c>
      <c r="O1980" s="5" t="e">
        <f t="shared" si="144"/>
        <v>#N/A</v>
      </c>
      <c r="P1980" s="5" t="e">
        <f t="shared" si="145"/>
        <v>#N/A</v>
      </c>
    </row>
    <row r="1981" spans="12:16" x14ac:dyDescent="0.2">
      <c r="L1981" s="21">
        <f t="shared" si="142"/>
        <v>0</v>
      </c>
      <c r="M1981" s="11">
        <v>19690000</v>
      </c>
      <c r="N1981" s="5" t="e">
        <f t="shared" si="143"/>
        <v>#N/A</v>
      </c>
      <c r="O1981" s="5" t="e">
        <f t="shared" si="144"/>
        <v>#N/A</v>
      </c>
      <c r="P1981" s="5" t="e">
        <f t="shared" si="145"/>
        <v>#N/A</v>
      </c>
    </row>
    <row r="1982" spans="12:16" x14ac:dyDescent="0.2">
      <c r="L1982" s="21">
        <f t="shared" si="142"/>
        <v>0</v>
      </c>
      <c r="M1982" s="11">
        <v>19700000</v>
      </c>
      <c r="N1982" s="5" t="e">
        <f t="shared" si="143"/>
        <v>#N/A</v>
      </c>
      <c r="O1982" s="5" t="e">
        <f t="shared" si="144"/>
        <v>#N/A</v>
      </c>
      <c r="P1982" s="5" t="e">
        <f t="shared" si="145"/>
        <v>#N/A</v>
      </c>
    </row>
    <row r="1983" spans="12:16" x14ac:dyDescent="0.2">
      <c r="L1983" s="21">
        <f t="shared" si="142"/>
        <v>0</v>
      </c>
      <c r="M1983" s="11">
        <v>19710000</v>
      </c>
      <c r="N1983" s="5" t="e">
        <f t="shared" si="143"/>
        <v>#N/A</v>
      </c>
      <c r="O1983" s="5" t="e">
        <f t="shared" si="144"/>
        <v>#N/A</v>
      </c>
      <c r="P1983" s="5" t="e">
        <f t="shared" si="145"/>
        <v>#N/A</v>
      </c>
    </row>
    <row r="1984" spans="12:16" x14ac:dyDescent="0.2">
      <c r="L1984" s="21">
        <f t="shared" si="142"/>
        <v>0</v>
      </c>
      <c r="M1984" s="11">
        <v>19720000</v>
      </c>
      <c r="N1984" s="5" t="e">
        <f t="shared" si="143"/>
        <v>#N/A</v>
      </c>
      <c r="O1984" s="5" t="e">
        <f t="shared" si="144"/>
        <v>#N/A</v>
      </c>
      <c r="P1984" s="5" t="e">
        <f t="shared" si="145"/>
        <v>#N/A</v>
      </c>
    </row>
    <row r="1985" spans="12:16" x14ac:dyDescent="0.2">
      <c r="L1985" s="21">
        <f t="shared" si="142"/>
        <v>0</v>
      </c>
      <c r="M1985" s="11">
        <v>19730000</v>
      </c>
      <c r="N1985" s="5" t="e">
        <f t="shared" si="143"/>
        <v>#N/A</v>
      </c>
      <c r="O1985" s="5" t="e">
        <f t="shared" si="144"/>
        <v>#N/A</v>
      </c>
      <c r="P1985" s="5" t="e">
        <f t="shared" si="145"/>
        <v>#N/A</v>
      </c>
    </row>
    <row r="1986" spans="12:16" x14ac:dyDescent="0.2">
      <c r="L1986" s="21">
        <f t="shared" si="142"/>
        <v>0</v>
      </c>
      <c r="M1986" s="11">
        <v>19740000</v>
      </c>
      <c r="N1986" s="5" t="e">
        <f t="shared" si="143"/>
        <v>#N/A</v>
      </c>
      <c r="O1986" s="5" t="e">
        <f t="shared" si="144"/>
        <v>#N/A</v>
      </c>
      <c r="P1986" s="5" t="e">
        <f t="shared" si="145"/>
        <v>#N/A</v>
      </c>
    </row>
    <row r="1987" spans="12:16" x14ac:dyDescent="0.2">
      <c r="L1987" s="21">
        <f t="shared" si="142"/>
        <v>0</v>
      </c>
      <c r="M1987" s="11">
        <v>19750000</v>
      </c>
      <c r="N1987" s="5" t="e">
        <f t="shared" si="143"/>
        <v>#N/A</v>
      </c>
      <c r="O1987" s="5" t="e">
        <f t="shared" si="144"/>
        <v>#N/A</v>
      </c>
      <c r="P1987" s="5" t="e">
        <f t="shared" si="145"/>
        <v>#N/A</v>
      </c>
    </row>
    <row r="1988" spans="12:16" x14ac:dyDescent="0.2">
      <c r="L1988" s="21">
        <f t="shared" si="142"/>
        <v>0</v>
      </c>
      <c r="M1988" s="11">
        <v>19760000</v>
      </c>
      <c r="N1988" s="5" t="e">
        <f t="shared" si="143"/>
        <v>#N/A</v>
      </c>
      <c r="O1988" s="5" t="e">
        <f t="shared" si="144"/>
        <v>#N/A</v>
      </c>
      <c r="P1988" s="5" t="e">
        <f t="shared" si="145"/>
        <v>#N/A</v>
      </c>
    </row>
    <row r="1989" spans="12:16" x14ac:dyDescent="0.2">
      <c r="L1989" s="21">
        <f t="shared" si="142"/>
        <v>0</v>
      </c>
      <c r="M1989" s="11">
        <v>19770000</v>
      </c>
      <c r="N1989" s="5" t="e">
        <f t="shared" si="143"/>
        <v>#N/A</v>
      </c>
      <c r="O1989" s="5" t="e">
        <f t="shared" si="144"/>
        <v>#N/A</v>
      </c>
      <c r="P1989" s="5" t="e">
        <f t="shared" si="145"/>
        <v>#N/A</v>
      </c>
    </row>
    <row r="1990" spans="12:16" x14ac:dyDescent="0.2">
      <c r="L1990" s="21">
        <f t="shared" si="142"/>
        <v>0</v>
      </c>
      <c r="M1990" s="11">
        <v>19780000</v>
      </c>
      <c r="N1990" s="5" t="e">
        <f t="shared" si="143"/>
        <v>#N/A</v>
      </c>
      <c r="O1990" s="5" t="e">
        <f t="shared" si="144"/>
        <v>#N/A</v>
      </c>
      <c r="P1990" s="5" t="e">
        <f t="shared" si="145"/>
        <v>#N/A</v>
      </c>
    </row>
    <row r="1991" spans="12:16" x14ac:dyDescent="0.2">
      <c r="L1991" s="21">
        <f t="shared" si="142"/>
        <v>0</v>
      </c>
      <c r="M1991" s="11">
        <v>19790000</v>
      </c>
      <c r="N1991" s="5" t="e">
        <f t="shared" si="143"/>
        <v>#N/A</v>
      </c>
      <c r="O1991" s="5" t="e">
        <f t="shared" si="144"/>
        <v>#N/A</v>
      </c>
      <c r="P1991" s="5" t="e">
        <f t="shared" si="145"/>
        <v>#N/A</v>
      </c>
    </row>
    <row r="1992" spans="12:16" x14ac:dyDescent="0.2">
      <c r="L1992" s="21">
        <f t="shared" si="142"/>
        <v>0</v>
      </c>
      <c r="M1992" s="11">
        <v>19800000</v>
      </c>
      <c r="N1992" s="5" t="e">
        <f t="shared" si="143"/>
        <v>#N/A</v>
      </c>
      <c r="O1992" s="5" t="e">
        <f t="shared" si="144"/>
        <v>#N/A</v>
      </c>
      <c r="P1992" s="5" t="e">
        <f t="shared" si="145"/>
        <v>#N/A</v>
      </c>
    </row>
    <row r="1993" spans="12:16" x14ac:dyDescent="0.2">
      <c r="L1993" s="21">
        <f t="shared" si="142"/>
        <v>0</v>
      </c>
      <c r="M1993" s="11">
        <v>19810000</v>
      </c>
      <c r="N1993" s="5" t="e">
        <f t="shared" si="143"/>
        <v>#N/A</v>
      </c>
      <c r="O1993" s="5" t="e">
        <f t="shared" si="144"/>
        <v>#N/A</v>
      </c>
      <c r="P1993" s="5" t="e">
        <f t="shared" si="145"/>
        <v>#N/A</v>
      </c>
    </row>
    <row r="1994" spans="12:16" x14ac:dyDescent="0.2">
      <c r="L1994" s="21">
        <f t="shared" si="142"/>
        <v>0</v>
      </c>
      <c r="M1994" s="11">
        <v>19820000</v>
      </c>
      <c r="N1994" s="5" t="e">
        <f t="shared" si="143"/>
        <v>#N/A</v>
      </c>
      <c r="O1994" s="5" t="e">
        <f t="shared" si="144"/>
        <v>#N/A</v>
      </c>
      <c r="P1994" s="5" t="e">
        <f t="shared" si="145"/>
        <v>#N/A</v>
      </c>
    </row>
    <row r="1995" spans="12:16" x14ac:dyDescent="0.2">
      <c r="L1995" s="21">
        <f t="shared" si="142"/>
        <v>0</v>
      </c>
      <c r="M1995" s="11">
        <v>19830000</v>
      </c>
      <c r="N1995" s="5" t="e">
        <f t="shared" si="143"/>
        <v>#N/A</v>
      </c>
      <c r="O1995" s="5" t="e">
        <f t="shared" si="144"/>
        <v>#N/A</v>
      </c>
      <c r="P1995" s="5" t="e">
        <f t="shared" si="145"/>
        <v>#N/A</v>
      </c>
    </row>
    <row r="1996" spans="12:16" x14ac:dyDescent="0.2">
      <c r="L1996" s="21">
        <f t="shared" ref="L1996:L2012" si="146">IF(M1996&gt;I$17,0,IF(N1995&lt;0,IF(N1996&gt;0,M1996,0),0))</f>
        <v>0</v>
      </c>
      <c r="M1996" s="11">
        <v>19840000</v>
      </c>
      <c r="N1996" s="5" t="e">
        <f t="shared" si="143"/>
        <v>#N/A</v>
      </c>
      <c r="O1996" s="5" t="e">
        <f t="shared" si="144"/>
        <v>#N/A</v>
      </c>
      <c r="P1996" s="5" t="e">
        <f t="shared" si="145"/>
        <v>#N/A</v>
      </c>
    </row>
    <row r="1997" spans="12:16" x14ac:dyDescent="0.2">
      <c r="L1997" s="21">
        <f t="shared" si="146"/>
        <v>0</v>
      </c>
      <c r="M1997" s="11">
        <v>19850000</v>
      </c>
      <c r="N1997" s="5" t="e">
        <f t="shared" ref="N1997:N2012" si="147">IF((I$17+1)&lt;=M1997,NA(),N1996+O1997)</f>
        <v>#N/A</v>
      </c>
      <c r="O1997" s="5" t="e">
        <f t="shared" ref="O1997:O2012" si="148">IF(M1997&gt;I$17,NA(),IF(M1997&lt;=G$24,N$5,IF(M1997&lt;=G$25,N$6,IF(M1997&lt;=G$26,N$7,N$8))))</f>
        <v>#N/A</v>
      </c>
      <c r="P1997" s="5" t="e">
        <f t="shared" ref="P1997:P2012" si="149">IF(M1997&gt;I$17,NA(),P1996+R$14)</f>
        <v>#N/A</v>
      </c>
    </row>
    <row r="1998" spans="12:16" x14ac:dyDescent="0.2">
      <c r="L1998" s="21">
        <f t="shared" si="146"/>
        <v>0</v>
      </c>
      <c r="M1998" s="11">
        <v>19860000</v>
      </c>
      <c r="N1998" s="5" t="e">
        <f t="shared" si="147"/>
        <v>#N/A</v>
      </c>
      <c r="O1998" s="5" t="e">
        <f t="shared" si="148"/>
        <v>#N/A</v>
      </c>
      <c r="P1998" s="5" t="e">
        <f t="shared" si="149"/>
        <v>#N/A</v>
      </c>
    </row>
    <row r="1999" spans="12:16" x14ac:dyDescent="0.2">
      <c r="L1999" s="21">
        <f t="shared" si="146"/>
        <v>0</v>
      </c>
      <c r="M1999" s="11">
        <v>19870000</v>
      </c>
      <c r="N1999" s="5" t="e">
        <f t="shared" si="147"/>
        <v>#N/A</v>
      </c>
      <c r="O1999" s="5" t="e">
        <f t="shared" si="148"/>
        <v>#N/A</v>
      </c>
      <c r="P1999" s="5" t="e">
        <f t="shared" si="149"/>
        <v>#N/A</v>
      </c>
    </row>
    <row r="2000" spans="12:16" x14ac:dyDescent="0.2">
      <c r="L2000" s="21">
        <f t="shared" si="146"/>
        <v>0</v>
      </c>
      <c r="M2000" s="11">
        <v>19880000</v>
      </c>
      <c r="N2000" s="5" t="e">
        <f t="shared" si="147"/>
        <v>#N/A</v>
      </c>
      <c r="O2000" s="5" t="e">
        <f t="shared" si="148"/>
        <v>#N/A</v>
      </c>
      <c r="P2000" s="5" t="e">
        <f t="shared" si="149"/>
        <v>#N/A</v>
      </c>
    </row>
    <row r="2001" spans="12:16" x14ac:dyDescent="0.2">
      <c r="L2001" s="21">
        <f t="shared" si="146"/>
        <v>0</v>
      </c>
      <c r="M2001" s="11">
        <v>19890000</v>
      </c>
      <c r="N2001" s="5" t="e">
        <f t="shared" si="147"/>
        <v>#N/A</v>
      </c>
      <c r="O2001" s="5" t="e">
        <f t="shared" si="148"/>
        <v>#N/A</v>
      </c>
      <c r="P2001" s="5" t="e">
        <f t="shared" si="149"/>
        <v>#N/A</v>
      </c>
    </row>
    <row r="2002" spans="12:16" x14ac:dyDescent="0.2">
      <c r="L2002" s="21">
        <f t="shared" si="146"/>
        <v>0</v>
      </c>
      <c r="M2002" s="11">
        <v>19900000</v>
      </c>
      <c r="N2002" s="5" t="e">
        <f t="shared" si="147"/>
        <v>#N/A</v>
      </c>
      <c r="O2002" s="5" t="e">
        <f t="shared" si="148"/>
        <v>#N/A</v>
      </c>
      <c r="P2002" s="5" t="e">
        <f t="shared" si="149"/>
        <v>#N/A</v>
      </c>
    </row>
    <row r="2003" spans="12:16" x14ac:dyDescent="0.2">
      <c r="L2003" s="21">
        <f t="shared" si="146"/>
        <v>0</v>
      </c>
      <c r="M2003" s="11">
        <v>19910000</v>
      </c>
      <c r="N2003" s="5" t="e">
        <f t="shared" si="147"/>
        <v>#N/A</v>
      </c>
      <c r="O2003" s="5" t="e">
        <f t="shared" si="148"/>
        <v>#N/A</v>
      </c>
      <c r="P2003" s="5" t="e">
        <f t="shared" si="149"/>
        <v>#N/A</v>
      </c>
    </row>
    <row r="2004" spans="12:16" x14ac:dyDescent="0.2">
      <c r="L2004" s="21">
        <f t="shared" si="146"/>
        <v>0</v>
      </c>
      <c r="M2004" s="11">
        <v>19920000</v>
      </c>
      <c r="N2004" s="5" t="e">
        <f t="shared" si="147"/>
        <v>#N/A</v>
      </c>
      <c r="O2004" s="5" t="e">
        <f t="shared" si="148"/>
        <v>#N/A</v>
      </c>
      <c r="P2004" s="5" t="e">
        <f t="shared" si="149"/>
        <v>#N/A</v>
      </c>
    </row>
    <row r="2005" spans="12:16" x14ac:dyDescent="0.2">
      <c r="L2005" s="21">
        <f t="shared" si="146"/>
        <v>0</v>
      </c>
      <c r="M2005" s="11">
        <v>19930000</v>
      </c>
      <c r="N2005" s="5" t="e">
        <f t="shared" si="147"/>
        <v>#N/A</v>
      </c>
      <c r="O2005" s="5" t="e">
        <f t="shared" si="148"/>
        <v>#N/A</v>
      </c>
      <c r="P2005" s="5" t="e">
        <f t="shared" si="149"/>
        <v>#N/A</v>
      </c>
    </row>
    <row r="2006" spans="12:16" x14ac:dyDescent="0.2">
      <c r="L2006" s="21">
        <f t="shared" si="146"/>
        <v>0</v>
      </c>
      <c r="M2006" s="11">
        <v>19940000</v>
      </c>
      <c r="N2006" s="5" t="e">
        <f t="shared" si="147"/>
        <v>#N/A</v>
      </c>
      <c r="O2006" s="5" t="e">
        <f t="shared" si="148"/>
        <v>#N/A</v>
      </c>
      <c r="P2006" s="5" t="e">
        <f t="shared" si="149"/>
        <v>#N/A</v>
      </c>
    </row>
    <row r="2007" spans="12:16" x14ac:dyDescent="0.2">
      <c r="L2007" s="21">
        <f t="shared" si="146"/>
        <v>0</v>
      </c>
      <c r="M2007" s="11">
        <v>19950000</v>
      </c>
      <c r="N2007" s="5" t="e">
        <f t="shared" si="147"/>
        <v>#N/A</v>
      </c>
      <c r="O2007" s="5" t="e">
        <f t="shared" si="148"/>
        <v>#N/A</v>
      </c>
      <c r="P2007" s="5" t="e">
        <f t="shared" si="149"/>
        <v>#N/A</v>
      </c>
    </row>
    <row r="2008" spans="12:16" x14ac:dyDescent="0.2">
      <c r="L2008" s="21">
        <f t="shared" si="146"/>
        <v>0</v>
      </c>
      <c r="M2008" s="11">
        <v>19960000</v>
      </c>
      <c r="N2008" s="5" t="e">
        <f t="shared" si="147"/>
        <v>#N/A</v>
      </c>
      <c r="O2008" s="5" t="e">
        <f t="shared" si="148"/>
        <v>#N/A</v>
      </c>
      <c r="P2008" s="5" t="e">
        <f t="shared" si="149"/>
        <v>#N/A</v>
      </c>
    </row>
    <row r="2009" spans="12:16" x14ac:dyDescent="0.2">
      <c r="L2009" s="21">
        <f t="shared" si="146"/>
        <v>0</v>
      </c>
      <c r="M2009" s="11">
        <v>19970000</v>
      </c>
      <c r="N2009" s="5" t="e">
        <f t="shared" si="147"/>
        <v>#N/A</v>
      </c>
      <c r="O2009" s="5" t="e">
        <f t="shared" si="148"/>
        <v>#N/A</v>
      </c>
      <c r="P2009" s="5" t="e">
        <f t="shared" si="149"/>
        <v>#N/A</v>
      </c>
    </row>
    <row r="2010" spans="12:16" x14ac:dyDescent="0.2">
      <c r="L2010" s="21">
        <f t="shared" si="146"/>
        <v>0</v>
      </c>
      <c r="M2010" s="11">
        <v>19980000</v>
      </c>
      <c r="N2010" s="5" t="e">
        <f t="shared" si="147"/>
        <v>#N/A</v>
      </c>
      <c r="O2010" s="5" t="e">
        <f t="shared" si="148"/>
        <v>#N/A</v>
      </c>
      <c r="P2010" s="5" t="e">
        <f t="shared" si="149"/>
        <v>#N/A</v>
      </c>
    </row>
    <row r="2011" spans="12:16" x14ac:dyDescent="0.2">
      <c r="L2011" s="21">
        <f t="shared" si="146"/>
        <v>0</v>
      </c>
      <c r="M2011" s="11">
        <v>19990000</v>
      </c>
      <c r="N2011" s="5" t="e">
        <f t="shared" si="147"/>
        <v>#N/A</v>
      </c>
      <c r="O2011" s="5" t="e">
        <f t="shared" si="148"/>
        <v>#N/A</v>
      </c>
      <c r="P2011" s="5" t="e">
        <f t="shared" si="149"/>
        <v>#N/A</v>
      </c>
    </row>
    <row r="2012" spans="12:16" x14ac:dyDescent="0.2">
      <c r="L2012" s="21">
        <f t="shared" si="146"/>
        <v>0</v>
      </c>
      <c r="M2012" s="11">
        <v>20000000</v>
      </c>
      <c r="N2012" s="5" t="e">
        <f t="shared" si="147"/>
        <v>#N/A</v>
      </c>
      <c r="O2012" s="5" t="e">
        <f t="shared" si="148"/>
        <v>#N/A</v>
      </c>
      <c r="P2012" s="5" t="e">
        <f t="shared" si="149"/>
        <v>#N/A</v>
      </c>
    </row>
    <row r="2013" spans="12:16" x14ac:dyDescent="0.2">
      <c r="L2013" s="21"/>
      <c r="M2013" s="11"/>
      <c r="N2013" s="5"/>
      <c r="O2013" s="5"/>
      <c r="P2013" s="5"/>
    </row>
    <row r="2014" spans="12:16" x14ac:dyDescent="0.2">
      <c r="L2014" s="21"/>
      <c r="M2014" s="11"/>
      <c r="N2014" s="5"/>
      <c r="O2014" s="5"/>
      <c r="P2014" s="5"/>
    </row>
    <row r="2015" spans="12:16" x14ac:dyDescent="0.2">
      <c r="L2015" s="21"/>
      <c r="M2015" s="11"/>
      <c r="N2015" s="5"/>
      <c r="O2015" s="5"/>
      <c r="P2015" s="5"/>
    </row>
    <row r="2016" spans="12:16" x14ac:dyDescent="0.2">
      <c r="L2016" s="21"/>
      <c r="M2016" s="11"/>
      <c r="N2016" s="5"/>
      <c r="O2016" s="5"/>
      <c r="P2016" s="5"/>
    </row>
    <row r="2017" spans="12:16" x14ac:dyDescent="0.2">
      <c r="L2017" s="21"/>
      <c r="M2017" s="11"/>
      <c r="N2017" s="5"/>
      <c r="O2017" s="5"/>
      <c r="P2017" s="5"/>
    </row>
    <row r="2018" spans="12:16" x14ac:dyDescent="0.2">
      <c r="L2018" s="21"/>
      <c r="M2018" s="11"/>
      <c r="N2018" s="5"/>
      <c r="O2018" s="5"/>
      <c r="P2018" s="5"/>
    </row>
    <row r="2019" spans="12:16" x14ac:dyDescent="0.2">
      <c r="L2019" s="21"/>
      <c r="M2019" s="11"/>
      <c r="N2019" s="5"/>
      <c r="O2019" s="5"/>
      <c r="P2019" s="5"/>
    </row>
    <row r="2020" spans="12:16" x14ac:dyDescent="0.2">
      <c r="L2020" s="21"/>
      <c r="M2020" s="11"/>
      <c r="N2020" s="5"/>
      <c r="O2020" s="5"/>
      <c r="P2020" s="5"/>
    </row>
    <row r="2021" spans="12:16" x14ac:dyDescent="0.2">
      <c r="L2021" s="21"/>
      <c r="M2021" s="11"/>
      <c r="N2021" s="5"/>
      <c r="O2021" s="5"/>
      <c r="P2021" s="5"/>
    </row>
    <row r="2022" spans="12:16" x14ac:dyDescent="0.2">
      <c r="L2022" s="21"/>
      <c r="M2022" s="11"/>
      <c r="N2022" s="5"/>
      <c r="O2022" s="5"/>
      <c r="P2022" s="5"/>
    </row>
  </sheetData>
  <mergeCells count="3">
    <mergeCell ref="F19:F20"/>
    <mergeCell ref="H30:I30"/>
    <mergeCell ref="C7:J7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43"/>
  <sheetViews>
    <sheetView workbookViewId="0">
      <selection activeCell="E30" sqref="E30"/>
    </sheetView>
  </sheetViews>
  <sheetFormatPr baseColWidth="10" defaultRowHeight="14.25" x14ac:dyDescent="0.2"/>
  <cols>
    <col min="1" max="2" width="8.75" customWidth="1"/>
    <col min="3" max="3" width="10.5" customWidth="1"/>
    <col min="4" max="4" width="12.375" customWidth="1"/>
    <col min="5" max="5" width="13.875" bestFit="1" customWidth="1"/>
    <col min="6" max="8" width="13.875" customWidth="1"/>
    <col min="9" max="9" width="12.875" bestFit="1" customWidth="1"/>
    <col min="10" max="10" width="6" customWidth="1"/>
    <col min="11" max="11" width="11.75" customWidth="1"/>
    <col min="12" max="12" width="12.375" customWidth="1"/>
    <col min="13" max="13" width="10.375" customWidth="1"/>
  </cols>
  <sheetData>
    <row r="1" spans="1:12" ht="20.25" x14ac:dyDescent="0.3">
      <c r="A1" s="1" t="s">
        <v>93</v>
      </c>
      <c r="B1" s="1"/>
    </row>
    <row r="2" spans="1:12" x14ac:dyDescent="0.2">
      <c r="A2" s="2" t="s">
        <v>0</v>
      </c>
      <c r="B2" s="2"/>
    </row>
    <row r="5" spans="1:12" x14ac:dyDescent="0.2">
      <c r="A5" s="3" t="s">
        <v>1</v>
      </c>
      <c r="B5" s="3"/>
    </row>
    <row r="6" spans="1:12" ht="18" x14ac:dyDescent="0.25">
      <c r="A6" s="52" t="s">
        <v>91</v>
      </c>
      <c r="F6" s="45" t="s">
        <v>92</v>
      </c>
      <c r="G6" s="53">
        <v>0.15</v>
      </c>
    </row>
    <row r="7" spans="1:12" ht="15" x14ac:dyDescent="0.25">
      <c r="A7" s="50" t="s">
        <v>84</v>
      </c>
      <c r="B7" s="50" t="s">
        <v>6</v>
      </c>
      <c r="C7" s="50" t="s">
        <v>5</v>
      </c>
      <c r="D7" s="50" t="s">
        <v>86</v>
      </c>
      <c r="E7" s="50" t="s">
        <v>87</v>
      </c>
      <c r="F7" s="51" t="s">
        <v>89</v>
      </c>
      <c r="G7" s="51" t="s">
        <v>9</v>
      </c>
      <c r="H7" s="51" t="s">
        <v>53</v>
      </c>
      <c r="I7" s="50" t="s">
        <v>7</v>
      </c>
      <c r="J7" s="50" t="s">
        <v>94</v>
      </c>
      <c r="K7" s="50" t="s">
        <v>90</v>
      </c>
      <c r="L7" s="54" t="s">
        <v>95</v>
      </c>
    </row>
    <row r="8" spans="1:12" x14ac:dyDescent="0.2">
      <c r="A8" t="s">
        <v>13</v>
      </c>
      <c r="B8" s="11">
        <v>1000</v>
      </c>
      <c r="C8" s="5">
        <v>1000</v>
      </c>
      <c r="D8" s="21">
        <v>500000</v>
      </c>
      <c r="E8" s="21">
        <v>1000000</v>
      </c>
      <c r="F8" s="21">
        <f t="shared" ref="F8:F13" si="0">E8*$G$6</f>
        <v>150000</v>
      </c>
      <c r="G8" s="21">
        <f>C8*B8</f>
        <v>1000000</v>
      </c>
      <c r="H8" s="21">
        <f>G8/$G$13*$H$13</f>
        <v>1003703.7037037036</v>
      </c>
      <c r="I8" s="5">
        <f>C8+H8/B8</f>
        <v>2003.7037037037035</v>
      </c>
      <c r="J8" s="12">
        <f>(I8-C8)/I8</f>
        <v>0.50092421441774482</v>
      </c>
      <c r="K8" s="21">
        <f>B8*I8</f>
        <v>2003703.7037037034</v>
      </c>
      <c r="L8" s="12">
        <f>C8+(D8+F8)/B8</f>
        <v>1650</v>
      </c>
    </row>
    <row r="9" spans="1:12" x14ac:dyDescent="0.2">
      <c r="A9" t="s">
        <v>14</v>
      </c>
      <c r="B9" s="11">
        <v>1500</v>
      </c>
      <c r="C9" s="5">
        <v>1500</v>
      </c>
      <c r="D9" s="21">
        <v>750000</v>
      </c>
      <c r="E9" s="21">
        <v>1500000</v>
      </c>
      <c r="F9" s="21">
        <f t="shared" si="0"/>
        <v>225000</v>
      </c>
      <c r="G9" s="21">
        <f t="shared" ref="G9:G11" si="1">C9*B9</f>
        <v>2250000</v>
      </c>
      <c r="H9" s="21">
        <f>G9/$G$13*$H$13</f>
        <v>2258333.333333333</v>
      </c>
      <c r="I9" s="5">
        <f t="shared" ref="I9:I11" si="2">C9+H9/B9</f>
        <v>3005.5555555555557</v>
      </c>
      <c r="J9" s="12">
        <f>(I9-C9)/I9</f>
        <v>0.50092421441774493</v>
      </c>
      <c r="K9" s="21">
        <f>B9*I9</f>
        <v>4508333.333333333</v>
      </c>
      <c r="L9" s="12">
        <f>C9+(D9+F9)/B9</f>
        <v>2150</v>
      </c>
    </row>
    <row r="10" spans="1:12" x14ac:dyDescent="0.2">
      <c r="A10" t="s">
        <v>15</v>
      </c>
      <c r="B10" s="11">
        <v>2000</v>
      </c>
      <c r="C10" s="5">
        <v>2000</v>
      </c>
      <c r="D10" s="21">
        <v>1000000</v>
      </c>
      <c r="E10" s="21">
        <v>2000000</v>
      </c>
      <c r="F10" s="21">
        <f t="shared" si="0"/>
        <v>300000</v>
      </c>
      <c r="G10" s="21">
        <f t="shared" si="1"/>
        <v>4000000</v>
      </c>
      <c r="H10" s="21">
        <f>G10/$G$13*$H$13</f>
        <v>4014814.8148148144</v>
      </c>
      <c r="I10" s="5">
        <f t="shared" si="2"/>
        <v>4007.4074074074069</v>
      </c>
      <c r="J10" s="12">
        <f>(I10-C10)/I10</f>
        <v>0.50092421441774482</v>
      </c>
      <c r="K10" s="21">
        <f>B10*I10</f>
        <v>8014814.8148148134</v>
      </c>
      <c r="L10" s="12">
        <f>C10+(D10+F10)/B10</f>
        <v>2650</v>
      </c>
    </row>
    <row r="11" spans="1:12" x14ac:dyDescent="0.2">
      <c r="A11" t="s">
        <v>16</v>
      </c>
      <c r="B11" s="11">
        <v>2500</v>
      </c>
      <c r="C11" s="5">
        <v>2500</v>
      </c>
      <c r="D11" s="21">
        <v>1250000</v>
      </c>
      <c r="E11" s="21">
        <v>2500000</v>
      </c>
      <c r="F11" s="21">
        <f t="shared" si="0"/>
        <v>375000</v>
      </c>
      <c r="G11" s="21">
        <f t="shared" si="1"/>
        <v>6250000</v>
      </c>
      <c r="H11" s="21">
        <f>G11/$G$13*$H$13</f>
        <v>6273148.1481481483</v>
      </c>
      <c r="I11" s="5">
        <f t="shared" si="2"/>
        <v>5009.2592592592591</v>
      </c>
      <c r="J11" s="12">
        <f>(I11-C11)/I11</f>
        <v>0.50092421441774493</v>
      </c>
      <c r="K11" s="21">
        <f>B11*I11</f>
        <v>12523148.148148147</v>
      </c>
      <c r="L11" s="12">
        <f>C11+(D11+F11)/B11</f>
        <v>3150</v>
      </c>
    </row>
    <row r="12" spans="1:12" x14ac:dyDescent="0.2">
      <c r="A12" t="s">
        <v>88</v>
      </c>
      <c r="C12" s="5"/>
      <c r="D12" s="21">
        <v>6000000</v>
      </c>
      <c r="E12" s="21">
        <v>20000000</v>
      </c>
      <c r="F12" s="21">
        <f t="shared" si="0"/>
        <v>3000000</v>
      </c>
      <c r="G12" s="21"/>
      <c r="H12" s="21"/>
      <c r="I12" s="5"/>
      <c r="J12" s="5"/>
      <c r="K12" s="5"/>
      <c r="L12" s="5"/>
    </row>
    <row r="13" spans="1:12" x14ac:dyDescent="0.2">
      <c r="A13" t="s">
        <v>17</v>
      </c>
      <c r="B13" s="11">
        <f>SUM(B8:B11)</f>
        <v>7000</v>
      </c>
      <c r="C13" s="5"/>
      <c r="D13" s="21">
        <f t="shared" ref="D13:G13" si="3">SUM(D8:D12)</f>
        <v>9500000</v>
      </c>
      <c r="E13" s="21">
        <f t="shared" si="3"/>
        <v>27000000</v>
      </c>
      <c r="F13" s="21">
        <f t="shared" si="0"/>
        <v>4050000</v>
      </c>
      <c r="G13" s="21">
        <f t="shared" si="3"/>
        <v>13500000</v>
      </c>
      <c r="H13" s="21">
        <f>D13+F13</f>
        <v>13550000</v>
      </c>
      <c r="I13" s="5"/>
      <c r="J13" s="55"/>
      <c r="K13" s="21">
        <f>SUM(K8:K11)</f>
        <v>27050000</v>
      </c>
      <c r="L13" s="5"/>
    </row>
    <row r="14" spans="1:12" x14ac:dyDescent="0.2">
      <c r="C14" s="5"/>
      <c r="E14" s="21"/>
      <c r="F14" s="21"/>
      <c r="G14" s="21"/>
      <c r="H14" s="21"/>
      <c r="I14" s="5"/>
      <c r="J14" s="5"/>
      <c r="K14" s="5"/>
      <c r="L14" s="5"/>
    </row>
    <row r="15" spans="1:12" x14ac:dyDescent="0.2">
      <c r="C15" s="5"/>
      <c r="D15" s="5"/>
      <c r="E15" s="5"/>
      <c r="F15" s="5"/>
      <c r="G15" s="5"/>
      <c r="H15" s="5"/>
      <c r="I15" s="5"/>
      <c r="J15" s="5"/>
      <c r="K15" s="5"/>
      <c r="L15" s="5"/>
    </row>
    <row r="16" spans="1:12" x14ac:dyDescent="0.2">
      <c r="A16" s="2" t="s">
        <v>0</v>
      </c>
      <c r="B16" s="2"/>
      <c r="J16" s="5"/>
      <c r="K16" s="5"/>
      <c r="L16" s="5"/>
    </row>
    <row r="17" spans="1:14" x14ac:dyDescent="0.2">
      <c r="J17" s="5"/>
      <c r="K17" s="5"/>
      <c r="L17" s="5"/>
    </row>
    <row r="18" spans="1:14" x14ac:dyDescent="0.2">
      <c r="J18" s="5"/>
      <c r="K18" s="5"/>
      <c r="L18" s="5"/>
    </row>
    <row r="19" spans="1:14" x14ac:dyDescent="0.2">
      <c r="A19" s="3" t="s">
        <v>1</v>
      </c>
      <c r="B19" s="3"/>
      <c r="J19" s="5"/>
      <c r="K19" s="5"/>
      <c r="L19" s="5"/>
    </row>
    <row r="20" spans="1:14" ht="18" x14ac:dyDescent="0.25">
      <c r="A20" s="52" t="s">
        <v>96</v>
      </c>
      <c r="I20" s="45" t="s">
        <v>92</v>
      </c>
      <c r="J20" s="53">
        <v>0.15</v>
      </c>
    </row>
    <row r="21" spans="1:14" ht="15" x14ac:dyDescent="0.25">
      <c r="A21" s="54" t="s">
        <v>84</v>
      </c>
      <c r="B21" s="54" t="s">
        <v>6</v>
      </c>
      <c r="C21" s="54" t="s">
        <v>5</v>
      </c>
      <c r="D21" s="54" t="s">
        <v>86</v>
      </c>
      <c r="E21" s="54" t="s">
        <v>87</v>
      </c>
      <c r="F21" s="54" t="s">
        <v>89</v>
      </c>
      <c r="G21" s="54" t="s">
        <v>9</v>
      </c>
      <c r="H21" s="54" t="s">
        <v>53</v>
      </c>
      <c r="I21" s="54" t="s">
        <v>7</v>
      </c>
      <c r="J21" s="54" t="s">
        <v>94</v>
      </c>
      <c r="K21" s="54" t="s">
        <v>99</v>
      </c>
      <c r="L21" s="54" t="s">
        <v>90</v>
      </c>
      <c r="M21" s="54" t="s">
        <v>98</v>
      </c>
    </row>
    <row r="22" spans="1:14" x14ac:dyDescent="0.2">
      <c r="A22" t="s">
        <v>13</v>
      </c>
      <c r="B22" s="11">
        <f t="shared" ref="B22:E25" si="4">B8</f>
        <v>1000</v>
      </c>
      <c r="C22" s="5">
        <f t="shared" si="4"/>
        <v>1000</v>
      </c>
      <c r="D22" s="21">
        <f t="shared" si="4"/>
        <v>500000</v>
      </c>
      <c r="E22" s="21">
        <f t="shared" si="4"/>
        <v>1000000</v>
      </c>
      <c r="F22" s="21">
        <f>E22*$G$6</f>
        <v>150000</v>
      </c>
      <c r="G22" s="21">
        <f>C22*B22</f>
        <v>1000000</v>
      </c>
      <c r="H22" s="21">
        <f>(I22-C22)*B22</f>
        <v>2075862.0689655172</v>
      </c>
      <c r="I22" s="5">
        <f>I8+K22</f>
        <v>3075.8620689655172</v>
      </c>
      <c r="J22" s="12">
        <f t="shared" ref="J22:J25" si="5">(I22-C22)/I22</f>
        <v>0.67488789237668156</v>
      </c>
      <c r="K22" s="5">
        <f>((G22/(G$27-$G$25)*F$28)/B22)</f>
        <v>1072.1583652618135</v>
      </c>
      <c r="L22" s="11">
        <f>I22*B22</f>
        <v>3075862.068965517</v>
      </c>
      <c r="M22" s="30">
        <f>L22/K8-1</f>
        <v>0.53508827841162621</v>
      </c>
    </row>
    <row r="23" spans="1:14" x14ac:dyDescent="0.2">
      <c r="A23" t="s">
        <v>14</v>
      </c>
      <c r="B23" s="11">
        <f t="shared" si="4"/>
        <v>1500</v>
      </c>
      <c r="C23" s="5">
        <f t="shared" si="4"/>
        <v>1500</v>
      </c>
      <c r="D23" s="21">
        <f t="shared" si="4"/>
        <v>750000</v>
      </c>
      <c r="E23" s="21">
        <f t="shared" si="4"/>
        <v>1500000</v>
      </c>
      <c r="F23" s="21">
        <f>E23*$G$6</f>
        <v>225000</v>
      </c>
      <c r="G23" s="21">
        <f t="shared" ref="G23:G25" si="6">C23*B23</f>
        <v>2250000</v>
      </c>
      <c r="H23" s="21">
        <f t="shared" ref="H23:H24" si="7">(I23-C23)*B23</f>
        <v>4670689.6551724141</v>
      </c>
      <c r="I23" s="5">
        <f>I9+K23</f>
        <v>4613.7931034482763</v>
      </c>
      <c r="J23" s="12">
        <f t="shared" si="5"/>
        <v>0.67488789237668168</v>
      </c>
      <c r="K23" s="5">
        <f>((G23/(G$27-$G$25)*F$28)/B23)</f>
        <v>1608.2375478927204</v>
      </c>
      <c r="L23" s="11">
        <f t="shared" ref="L23:L25" si="8">I23*B23</f>
        <v>6920689.6551724141</v>
      </c>
      <c r="M23" s="30">
        <f>L23/K9-1</f>
        <v>0.53508827841162621</v>
      </c>
    </row>
    <row r="24" spans="1:14" x14ac:dyDescent="0.2">
      <c r="A24" t="s">
        <v>15</v>
      </c>
      <c r="B24" s="11">
        <f t="shared" si="4"/>
        <v>2000</v>
      </c>
      <c r="C24" s="5">
        <f t="shared" si="4"/>
        <v>2000</v>
      </c>
      <c r="D24" s="21">
        <f t="shared" si="4"/>
        <v>1000000</v>
      </c>
      <c r="E24" s="21">
        <f t="shared" si="4"/>
        <v>2000000</v>
      </c>
      <c r="F24" s="21">
        <f>E24*$G$6</f>
        <v>300000</v>
      </c>
      <c r="G24" s="21">
        <f t="shared" si="6"/>
        <v>4000000</v>
      </c>
      <c r="H24" s="21">
        <f t="shared" si="7"/>
        <v>8303448.2758620689</v>
      </c>
      <c r="I24" s="5">
        <f>I10+K24</f>
        <v>6151.7241379310344</v>
      </c>
      <c r="J24" s="12">
        <f t="shared" si="5"/>
        <v>0.67488789237668156</v>
      </c>
      <c r="K24" s="5">
        <f>((G24/(G$27-$G$25)*F$28)/B24)</f>
        <v>2144.316730523627</v>
      </c>
      <c r="L24" s="11">
        <f t="shared" si="8"/>
        <v>12303448.275862068</v>
      </c>
      <c r="M24" s="30">
        <f>L24/K10-1</f>
        <v>0.53508827841162621</v>
      </c>
    </row>
    <row r="25" spans="1:14" x14ac:dyDescent="0.2">
      <c r="A25" t="s">
        <v>16</v>
      </c>
      <c r="B25" s="11">
        <f t="shared" si="4"/>
        <v>2500</v>
      </c>
      <c r="C25" s="5">
        <f t="shared" si="4"/>
        <v>2500</v>
      </c>
      <c r="D25" s="21">
        <f t="shared" si="4"/>
        <v>1250000</v>
      </c>
      <c r="E25" s="21">
        <f t="shared" si="4"/>
        <v>2500000</v>
      </c>
      <c r="F25" s="21">
        <f>E25*$G$6</f>
        <v>375000</v>
      </c>
      <c r="G25" s="21">
        <f t="shared" si="6"/>
        <v>6250000</v>
      </c>
      <c r="H25" s="21">
        <f>(I25-C25)*B25</f>
        <v>-1500000</v>
      </c>
      <c r="I25" s="5">
        <v>1900</v>
      </c>
      <c r="J25" s="12">
        <f t="shared" si="5"/>
        <v>-0.31578947368421051</v>
      </c>
      <c r="K25" s="5">
        <f>I25-I11</f>
        <v>-3109.2592592592591</v>
      </c>
      <c r="L25" s="11">
        <f t="shared" si="8"/>
        <v>4750000</v>
      </c>
      <c r="M25" s="30">
        <f>L25/K11-1</f>
        <v>-0.62070240295748613</v>
      </c>
    </row>
    <row r="26" spans="1:14" x14ac:dyDescent="0.2">
      <c r="A26" t="s">
        <v>88</v>
      </c>
      <c r="C26" s="5"/>
      <c r="D26" s="21">
        <v>6000000</v>
      </c>
      <c r="E26" s="21">
        <v>20000000</v>
      </c>
      <c r="F26" s="21">
        <f>E26*$G$6-H11+H25</f>
        <v>-4773148.1481481483</v>
      </c>
      <c r="G26" s="21"/>
      <c r="H26" s="21"/>
      <c r="I26" s="5"/>
      <c r="L26" s="11"/>
      <c r="N26" s="11"/>
    </row>
    <row r="27" spans="1:14" x14ac:dyDescent="0.2">
      <c r="A27" t="s">
        <v>17</v>
      </c>
      <c r="B27" s="11">
        <f>SUM(B22:B25)</f>
        <v>7000</v>
      </c>
      <c r="C27" s="5"/>
      <c r="D27" s="21">
        <f t="shared" ref="D27:E27" si="9">SUM(D22:D26)</f>
        <v>9500000</v>
      </c>
      <c r="E27" s="21">
        <f t="shared" si="9"/>
        <v>27000000</v>
      </c>
      <c r="F27" s="21">
        <f>SUM(F22:F26)</f>
        <v>-3723148.1481481483</v>
      </c>
      <c r="G27" s="21">
        <f t="shared" ref="G27" si="10">SUM(G22:G26)</f>
        <v>13500000</v>
      </c>
      <c r="H27" s="21">
        <f>SUM(H22:H25)</f>
        <v>13550000</v>
      </c>
      <c r="I27" s="5"/>
      <c r="L27" s="11">
        <f>SUM(L22:L25)</f>
        <v>27050000</v>
      </c>
    </row>
    <row r="28" spans="1:14" x14ac:dyDescent="0.2">
      <c r="E28" t="s">
        <v>97</v>
      </c>
      <c r="F28" s="21">
        <f>F13-F27</f>
        <v>7773148.1481481483</v>
      </c>
      <c r="K28" s="5"/>
      <c r="L28" s="5"/>
    </row>
    <row r="31" spans="1:14" x14ac:dyDescent="0.2">
      <c r="A31" s="2" t="s">
        <v>0</v>
      </c>
      <c r="B31" s="2"/>
      <c r="J31" s="5"/>
      <c r="K31" s="5"/>
      <c r="L31" s="5"/>
    </row>
    <row r="32" spans="1:14" x14ac:dyDescent="0.2">
      <c r="J32" s="5"/>
      <c r="K32" s="5"/>
      <c r="L32" s="5"/>
    </row>
    <row r="33" spans="1:12" x14ac:dyDescent="0.2">
      <c r="J33" s="5"/>
      <c r="K33" s="5"/>
      <c r="L33" s="5"/>
    </row>
    <row r="34" spans="1:12" x14ac:dyDescent="0.2">
      <c r="A34" s="3" t="s">
        <v>1</v>
      </c>
      <c r="B34" s="3"/>
      <c r="J34" s="5"/>
      <c r="K34" s="5"/>
      <c r="L34" s="5"/>
    </row>
    <row r="35" spans="1:12" ht="18" x14ac:dyDescent="0.25">
      <c r="A35" s="52" t="s">
        <v>100</v>
      </c>
      <c r="I35" s="45" t="s">
        <v>92</v>
      </c>
      <c r="J35" s="53">
        <v>0.15</v>
      </c>
    </row>
    <row r="36" spans="1:12" ht="15" x14ac:dyDescent="0.25">
      <c r="A36" s="54" t="s">
        <v>84</v>
      </c>
      <c r="B36" s="54" t="s">
        <v>6</v>
      </c>
      <c r="C36" s="54" t="s">
        <v>5</v>
      </c>
      <c r="D36" s="54" t="s">
        <v>86</v>
      </c>
      <c r="E36" s="54" t="s">
        <v>87</v>
      </c>
      <c r="F36" s="54" t="s">
        <v>89</v>
      </c>
      <c r="G36" s="54" t="s">
        <v>9</v>
      </c>
      <c r="H36" s="54" t="s">
        <v>53</v>
      </c>
      <c r="I36" s="54" t="s">
        <v>7</v>
      </c>
      <c r="J36" s="54" t="s">
        <v>94</v>
      </c>
      <c r="K36" s="54" t="s">
        <v>90</v>
      </c>
      <c r="L36" s="54" t="s">
        <v>98</v>
      </c>
    </row>
    <row r="37" spans="1:12" x14ac:dyDescent="0.2">
      <c r="A37" t="s">
        <v>13</v>
      </c>
      <c r="B37" s="11">
        <f>B22</f>
        <v>1000</v>
      </c>
      <c r="C37" s="5">
        <f>C22</f>
        <v>1000</v>
      </c>
      <c r="D37" s="21">
        <f>D22</f>
        <v>500000</v>
      </c>
      <c r="E37" s="21">
        <f>E22</f>
        <v>1000000</v>
      </c>
      <c r="F37" s="21">
        <f>E37*$G$6</f>
        <v>150000</v>
      </c>
      <c r="G37" s="21">
        <f>C37*B37</f>
        <v>1000000</v>
      </c>
      <c r="H37" s="21">
        <f>(G37/$G$42)*$H$42</f>
        <v>1644827.5862068965</v>
      </c>
      <c r="I37" s="5">
        <f>((G37/$G$42)*K$42)/B37</f>
        <v>2644.8275862068967</v>
      </c>
      <c r="J37" s="12">
        <f t="shared" ref="J37:J39" si="11">(I37-C37)/I37</f>
        <v>0.62190352020860495</v>
      </c>
      <c r="K37" s="11">
        <f>I37*B37</f>
        <v>2644827.5862068967</v>
      </c>
      <c r="L37" s="30">
        <f>I37/I8-1</f>
        <v>0.31996940531582663</v>
      </c>
    </row>
    <row r="38" spans="1:12" x14ac:dyDescent="0.2">
      <c r="A38" t="s">
        <v>14</v>
      </c>
      <c r="B38" s="11">
        <f t="shared" ref="B38:D38" si="12">B23</f>
        <v>1500</v>
      </c>
      <c r="C38" s="5">
        <f t="shared" si="12"/>
        <v>1500</v>
      </c>
      <c r="D38" s="21">
        <f t="shared" si="12"/>
        <v>750000</v>
      </c>
      <c r="E38" s="21">
        <f t="shared" ref="E38:E39" si="13">E23</f>
        <v>1500000</v>
      </c>
      <c r="F38" s="21">
        <f>E38*$G$6</f>
        <v>225000</v>
      </c>
      <c r="G38" s="21">
        <f t="shared" ref="G38:G39" si="14">C38*B38</f>
        <v>2250000</v>
      </c>
      <c r="H38" s="21">
        <f t="shared" ref="H38:H39" si="15">(G38/$G$42)*$H$42</f>
        <v>3700862.0689655175</v>
      </c>
      <c r="I38" s="5">
        <f>((G38/$G$42)*K$42)/B38</f>
        <v>3967.2413793103447</v>
      </c>
      <c r="J38" s="12">
        <f t="shared" si="11"/>
        <v>0.62190352020860495</v>
      </c>
      <c r="K38" s="11">
        <f>I38*B38</f>
        <v>5950862.068965517</v>
      </c>
      <c r="L38" s="30">
        <f t="shared" ref="L38:L39" si="16">I38/I9-1</f>
        <v>0.31996940531582618</v>
      </c>
    </row>
    <row r="39" spans="1:12" x14ac:dyDescent="0.2">
      <c r="A39" t="s">
        <v>15</v>
      </c>
      <c r="B39" s="11">
        <f t="shared" ref="B39:D39" si="17">B24</f>
        <v>2000</v>
      </c>
      <c r="C39" s="5">
        <f t="shared" si="17"/>
        <v>2000</v>
      </c>
      <c r="D39" s="21">
        <f t="shared" si="17"/>
        <v>1000000</v>
      </c>
      <c r="E39" s="21">
        <f t="shared" si="13"/>
        <v>2000000</v>
      </c>
      <c r="F39" s="21">
        <f>E39*$G$6</f>
        <v>300000</v>
      </c>
      <c r="G39" s="21">
        <f t="shared" si="14"/>
        <v>4000000</v>
      </c>
      <c r="H39" s="21">
        <f t="shared" si="15"/>
        <v>6579310.3448275859</v>
      </c>
      <c r="I39" s="5">
        <f>((G39/$G$42)*K$42)/B39</f>
        <v>5289.6551724137935</v>
      </c>
      <c r="J39" s="12">
        <f t="shared" si="11"/>
        <v>0.62190352020860495</v>
      </c>
      <c r="K39" s="11">
        <f>I39*B39</f>
        <v>10579310.344827587</v>
      </c>
      <c r="L39" s="30">
        <f t="shared" si="16"/>
        <v>0.31996940531582663</v>
      </c>
    </row>
    <row r="40" spans="1:12" x14ac:dyDescent="0.2">
      <c r="A40" t="s">
        <v>16</v>
      </c>
      <c r="B40" s="11">
        <v>0</v>
      </c>
      <c r="C40" s="5">
        <v>0</v>
      </c>
      <c r="D40" s="21">
        <v>0</v>
      </c>
      <c r="E40" s="21">
        <v>0</v>
      </c>
      <c r="F40" s="21">
        <v>0</v>
      </c>
      <c r="G40" s="21">
        <v>0</v>
      </c>
      <c r="H40" s="21">
        <v>0</v>
      </c>
      <c r="I40" s="5">
        <v>0</v>
      </c>
      <c r="J40" s="12">
        <v>0</v>
      </c>
      <c r="K40" s="11">
        <v>0</v>
      </c>
      <c r="L40" s="30"/>
    </row>
    <row r="41" spans="1:12" x14ac:dyDescent="0.2">
      <c r="A41" t="s">
        <v>88</v>
      </c>
      <c r="C41" s="5"/>
      <c r="D41" s="21">
        <v>6000000</v>
      </c>
      <c r="E41" s="21">
        <v>20000000</v>
      </c>
      <c r="F41" s="21">
        <f>E41*$G$6</f>
        <v>3000000</v>
      </c>
      <c r="G41" s="21"/>
      <c r="H41" s="21"/>
      <c r="I41" s="5"/>
      <c r="K41" s="11"/>
    </row>
    <row r="42" spans="1:12" x14ac:dyDescent="0.2">
      <c r="A42" t="s">
        <v>17</v>
      </c>
      <c r="B42" s="11">
        <f>SUM(B37:B40)</f>
        <v>4500</v>
      </c>
      <c r="C42" s="5"/>
      <c r="D42" s="21">
        <f t="shared" ref="D42:E42" si="18">SUM(D37:D41)</f>
        <v>8250000</v>
      </c>
      <c r="E42" s="21">
        <f t="shared" si="18"/>
        <v>24500000</v>
      </c>
      <c r="F42" s="21">
        <f>SUM(F37:F41)</f>
        <v>3675000</v>
      </c>
      <c r="G42" s="21">
        <f t="shared" ref="G42" si="19">SUM(G37:G41)</f>
        <v>7250000</v>
      </c>
      <c r="H42" s="21">
        <f>D42+F42</f>
        <v>11925000</v>
      </c>
      <c r="I42" s="5"/>
      <c r="K42" s="11">
        <f>F42+G42+D42</f>
        <v>19175000</v>
      </c>
    </row>
    <row r="43" spans="1:12" x14ac:dyDescent="0.2">
      <c r="F43" s="21"/>
      <c r="H43" s="21"/>
      <c r="K43" s="5"/>
      <c r="L43" s="5"/>
    </row>
  </sheetData>
  <pageMargins left="0.7" right="0.7" top="0.75" bottom="0.75" header="0.3" footer="0.3"/>
  <pageSetup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Releva</vt:lpstr>
      <vt:lpstr>Deter</vt:lpstr>
      <vt:lpstr>Acuerdo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MAM</dc:creator>
  <cp:lastModifiedBy>MAM</cp:lastModifiedBy>
  <cp:lastPrinted>2023-01-27T12:45:03Z</cp:lastPrinted>
  <dcterms:created xsi:type="dcterms:W3CDTF">2022-12-21T18:09:37Z</dcterms:created>
  <dcterms:modified xsi:type="dcterms:W3CDTF">2023-01-31T12:16:05Z</dcterms:modified>
</cp:coreProperties>
</file>